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0" windowHeight="1065" tabRatio="599" activeTab="0"/>
  </bookViews>
  <sheets>
    <sheet name="титул" sheetId="1" r:id="rId1"/>
    <sheet name="демогр" sheetId="2" r:id="rId2"/>
    <sheet name="пром" sheetId="3" r:id="rId3"/>
    <sheet name="село" sheetId="4" r:id="rId4"/>
    <sheet name="натурал" sheetId="5" r:id="rId5"/>
    <sheet name="рынок" sheetId="6" r:id="rId6"/>
    <sheet name="инвест" sheetId="7" r:id="rId7"/>
    <sheet name="финансы" sheetId="8" r:id="rId8"/>
    <sheet name="труд" sheetId="9" r:id="rId9"/>
    <sheet name="социал." sheetId="10" r:id="rId10"/>
    <sheet name="транс" sheetId="11" r:id="rId11"/>
  </sheets>
  <definedNames>
    <definedName name="_xlnm.Print_Titles" localSheetId="1">'демогр'!$2:$3</definedName>
    <definedName name="_xlnm.Print_Titles" localSheetId="6">'инвест'!$2:$3</definedName>
    <definedName name="_xlnm.Print_Titles" localSheetId="4">'натурал'!$2:$3</definedName>
    <definedName name="_xlnm.Print_Titles" localSheetId="2">'пром'!$2:$3</definedName>
    <definedName name="_xlnm.Print_Titles" localSheetId="5">'рынок'!$2:$3</definedName>
    <definedName name="_xlnm.Print_Titles" localSheetId="3">'село'!$2:$3</definedName>
    <definedName name="_xlnm.Print_Titles" localSheetId="9">'социал.'!$2:$3</definedName>
    <definedName name="_xlnm.Print_Titles" localSheetId="10">'транс'!$2:$3</definedName>
    <definedName name="_xlnm.Print_Titles" localSheetId="8">'труд'!$2:$3</definedName>
    <definedName name="_xlnm.Print_Titles" localSheetId="7">'финансы'!$3:$4</definedName>
  </definedNames>
  <calcPr fullCalcOnLoad="1"/>
</workbook>
</file>

<file path=xl/sharedStrings.xml><?xml version="1.0" encoding="utf-8"?>
<sst xmlns="http://schemas.openxmlformats.org/spreadsheetml/2006/main" count="661" uniqueCount="386">
  <si>
    <t xml:space="preserve">                   ПОКАЗАТЕЛИ</t>
  </si>
  <si>
    <t>КОД</t>
  </si>
  <si>
    <t>прогноз</t>
  </si>
  <si>
    <t xml:space="preserve">       в том числе:</t>
  </si>
  <si>
    <t xml:space="preserve"> %</t>
  </si>
  <si>
    <t xml:space="preserve">  - на  вновь вводимых  предприятиях</t>
  </si>
  <si>
    <t>%</t>
  </si>
  <si>
    <t xml:space="preserve">                                               Комитет  экономического развития</t>
  </si>
  <si>
    <t xml:space="preserve">    Единицы </t>
  </si>
  <si>
    <t>измерения</t>
  </si>
  <si>
    <t>2. ПРОМЫШЛЕННОЕ ПРОИЗВОДСТВО</t>
  </si>
  <si>
    <t>Добыча полезных ископаемых</t>
  </si>
  <si>
    <t>Обрабатывающие производства</t>
  </si>
  <si>
    <t xml:space="preserve">  % к пред.году в действующих ценах</t>
  </si>
  <si>
    <t>Объем продукции сельского хозяйства в хозяйствах всех категорий</t>
  </si>
  <si>
    <t xml:space="preserve">  в том числе:</t>
  </si>
  <si>
    <t xml:space="preserve">    растениеводство</t>
  </si>
  <si>
    <t xml:space="preserve">    животноводство</t>
  </si>
  <si>
    <t>Производство продукции растениеводства по категориям хозяйств:</t>
  </si>
  <si>
    <t xml:space="preserve">    в сельскохозяйственных организациях</t>
  </si>
  <si>
    <t xml:space="preserve">    в хозяйствах населения</t>
  </si>
  <si>
    <t>Производство продукции животноводства по категориям хозяйств:</t>
  </si>
  <si>
    <t>3. СЕЛЬСКОЕ ХОЗЯЙСТВО</t>
  </si>
  <si>
    <t>4. ПРОИЗВОДСТВО ВАЖНЕЙШИХ</t>
  </si>
  <si>
    <t>ВИДОВ ПРОДУКЦИИ В НАТУРАЛЬНОМ</t>
  </si>
  <si>
    <t>ВЫРАЖЕНИИ</t>
  </si>
  <si>
    <t>Зерно (в весе после доработки)</t>
  </si>
  <si>
    <t>тыс.тонн</t>
  </si>
  <si>
    <t>Картофель</t>
  </si>
  <si>
    <t>Скот и птица</t>
  </si>
  <si>
    <t>Молоко</t>
  </si>
  <si>
    <t>Яйца</t>
  </si>
  <si>
    <t>Древесина деловая</t>
  </si>
  <si>
    <t>тыс. плот.куб.м</t>
  </si>
  <si>
    <t>Мясо, включая субпродукты 1 категории</t>
  </si>
  <si>
    <t>Цельномолочная продукция (в пересчете на молоко)</t>
  </si>
  <si>
    <t>Товарная пищевая рыбная продукция, включая консервы рыбные</t>
  </si>
  <si>
    <t xml:space="preserve"> в т.ч. спирт этиловый из пищевого сырья</t>
  </si>
  <si>
    <t xml:space="preserve">Водка и ликеро-водочные изделия </t>
  </si>
  <si>
    <t>Вина виноградные</t>
  </si>
  <si>
    <t>Вина плодовые</t>
  </si>
  <si>
    <t>Вина шампанские и игристые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</si>
  <si>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</si>
  <si>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</si>
  <si>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Напитки слабоалкогольные с содержанием этилового спирта не более 9%</t>
  </si>
  <si>
    <t>Пиво</t>
  </si>
  <si>
    <t>Ткани хлопчатобумажные готовые</t>
  </si>
  <si>
    <t>тыс. кв.м</t>
  </si>
  <si>
    <t>Изделия трикотажные</t>
  </si>
  <si>
    <t>тыс.штук</t>
  </si>
  <si>
    <t>Обувь</t>
  </si>
  <si>
    <t>тыс.пар</t>
  </si>
  <si>
    <t>Пиломатериалы</t>
  </si>
  <si>
    <t>тыс. куб.м</t>
  </si>
  <si>
    <t>Бумага</t>
  </si>
  <si>
    <t>Бензин автомобильный</t>
  </si>
  <si>
    <t>Топливо дизельное</t>
  </si>
  <si>
    <t>Мазут топочный</t>
  </si>
  <si>
    <t>Удобрения минеральные (в пересчете на 100% питательных веществ)</t>
  </si>
  <si>
    <t>Полиэтилен</t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</si>
  <si>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</si>
  <si>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</si>
  <si>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Цемент</t>
  </si>
  <si>
    <t>Кирпич строительный</t>
  </si>
  <si>
    <t>млн.условных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</si>
  <si>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</si>
  <si>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</si>
  <si>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</si>
  <si>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>Прокат черных металлов готовый</t>
  </si>
  <si>
    <t>Трубы стальные</t>
  </si>
  <si>
    <t>Станки металлорежущие</t>
  </si>
  <si>
    <t>штук</t>
  </si>
  <si>
    <t>Тракторы</t>
  </si>
  <si>
    <t>Телевизоры</t>
  </si>
  <si>
    <t>Холодильники и морозильники бытовые</t>
  </si>
  <si>
    <t>Машины стиральные бытовые</t>
  </si>
  <si>
    <t>Электропылесосы</t>
  </si>
  <si>
    <t>Ювелирные изделия в фактических ценах (без НДС и акциза)</t>
  </si>
  <si>
    <t>тыс. руб.</t>
  </si>
  <si>
    <t>Автомобили грузовые</t>
  </si>
  <si>
    <t xml:space="preserve">Автомобили легковые </t>
  </si>
  <si>
    <t>Мотоциклы</t>
  </si>
  <si>
    <t>Электроэнергия</t>
  </si>
  <si>
    <t>млрд.кВт.ч</t>
  </si>
  <si>
    <t>в том числе вырабатываемая:</t>
  </si>
  <si>
    <t xml:space="preserve"> АЭС</t>
  </si>
  <si>
    <t>млн.кВт.ч</t>
  </si>
  <si>
    <t xml:space="preserve"> ТЭС</t>
  </si>
  <si>
    <t xml:space="preserve"> ГЭС </t>
  </si>
  <si>
    <t>дкл</t>
  </si>
  <si>
    <t>Переработка нефти, включая газовый конденсат</t>
  </si>
  <si>
    <t xml:space="preserve">5. РЫНОК ТОВАРОВ И УСЛУГ </t>
  </si>
  <si>
    <t xml:space="preserve">Оборот розничной торговли </t>
  </si>
  <si>
    <t>Оборот общественного питания</t>
  </si>
  <si>
    <t xml:space="preserve">  в  том числе:</t>
  </si>
  <si>
    <t>бытовые услуги</t>
  </si>
  <si>
    <t>транспортные услуги</t>
  </si>
  <si>
    <t>услуги связи</t>
  </si>
  <si>
    <t>тыс.рублей</t>
  </si>
  <si>
    <t xml:space="preserve">  в том числе по видам экономической деятельности: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</si>
  <si>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</si>
  <si>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</si>
  <si>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</si>
  <si>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Привлеченные средства</t>
  </si>
  <si>
    <t xml:space="preserve"> 6. ИНВЕСТИЦИИ</t>
  </si>
  <si>
    <t>тыс.долл.США</t>
  </si>
  <si>
    <t>Объем работ, выполненных по виду деятельности "строительство"</t>
  </si>
  <si>
    <t xml:space="preserve"> 7. ФИНАНСЫ</t>
  </si>
  <si>
    <t>8. ТРУД</t>
  </si>
  <si>
    <t>единиц</t>
  </si>
  <si>
    <t xml:space="preserve">  - на действующих  предприятиях</t>
  </si>
  <si>
    <t xml:space="preserve"> Фонд начисленной заработной платы работников</t>
  </si>
  <si>
    <t>Выплаты социального характера</t>
  </si>
  <si>
    <t>Численность учащихся в учреждениях:</t>
  </si>
  <si>
    <t xml:space="preserve">  среднего профессионального образования</t>
  </si>
  <si>
    <t>Численность детей в дошкольных образовательных учреждениях</t>
  </si>
  <si>
    <t>пос. в см.на 10 тыс. населения</t>
  </si>
  <si>
    <t xml:space="preserve">рублей </t>
  </si>
  <si>
    <t>-</t>
  </si>
  <si>
    <t>(сводный финансовый баланс)</t>
  </si>
  <si>
    <t>Доходы</t>
  </si>
  <si>
    <t>9. РАЗВИТИЕ СОЦИАЛЬНОЙ СФЕРЫ</t>
  </si>
  <si>
    <t>Из общего итога - индивидуальные жилые дома, построенные населением за свой счет и с помощью кредитов</t>
  </si>
  <si>
    <t xml:space="preserve">          прибыль</t>
  </si>
  <si>
    <t xml:space="preserve">          амортизация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</si>
  <si>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</si>
  <si>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</si>
  <si>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</si>
  <si>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</si>
  <si>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</si>
  <si>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</si>
  <si>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</si>
  <si>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>Прибыль(убыток) - сальдо</t>
  </si>
  <si>
    <t xml:space="preserve">       в том числе прибыль прибыльных предприятий</t>
  </si>
  <si>
    <t>Амортизационные отчисления</t>
  </si>
  <si>
    <t>из них:</t>
  </si>
  <si>
    <t>налог на прибыль организаций</t>
  </si>
  <si>
    <t xml:space="preserve">      Налоги на имущество - всего</t>
  </si>
  <si>
    <t xml:space="preserve">    в том числе:</t>
  </si>
  <si>
    <t>налог на имущество организаций</t>
  </si>
  <si>
    <t>транспортный налог</t>
  </si>
  <si>
    <t xml:space="preserve">      Налоги на совокупный доход - всего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</si>
  <si>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</si>
  <si>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</si>
  <si>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налог на имущество физических лиц</t>
  </si>
  <si>
    <t>земельный налог</t>
  </si>
  <si>
    <t>единый налог на вмененный доход для определенных видов деятельности</t>
  </si>
  <si>
    <t>налог на добычу полезных ископаемых</t>
  </si>
  <si>
    <t>Платежи при  пользовании природными ресурсами - всего</t>
  </si>
  <si>
    <t>Прочие налоги и сборы</t>
  </si>
  <si>
    <t>Доходы от предпринимательской и иной приносящей доход деятельности</t>
  </si>
  <si>
    <t>Налоги и взносы на социальные нужды (единый социальный налог)</t>
  </si>
  <si>
    <t xml:space="preserve">      в том числе:</t>
  </si>
  <si>
    <t>арендная плата за земли</t>
  </si>
  <si>
    <t>прочие неналоговые доходы</t>
  </si>
  <si>
    <t>Прочие доходы</t>
  </si>
  <si>
    <t>Итого доходов</t>
  </si>
  <si>
    <t>Средства, остающиеся в распоряжении организаций</t>
  </si>
  <si>
    <t>Затраты на государственные инвестиции</t>
  </si>
  <si>
    <t xml:space="preserve">    из них за счет:</t>
  </si>
  <si>
    <t xml:space="preserve">      средств федерального бюджета</t>
  </si>
  <si>
    <t xml:space="preserve">      средств бюджетов субъектов Федерации</t>
  </si>
  <si>
    <t xml:space="preserve">      средств бюджетов муниципальных районов</t>
  </si>
  <si>
    <t>Государственные субсидии, субвенции</t>
  </si>
  <si>
    <t>Общегосударственные расходы</t>
  </si>
  <si>
    <t xml:space="preserve">    обслуживание государственного и муниципального долга</t>
  </si>
  <si>
    <t xml:space="preserve">    фундаментальные исследования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</si>
  <si>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</si>
  <si>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</si>
  <si>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</si>
  <si>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охрану окружающей среды</t>
  </si>
  <si>
    <t>Расходы на социально-культурные мероприятия, финансируемые за счет бюджета, а также средств внебюджетных фондов</t>
  </si>
  <si>
    <t xml:space="preserve">      их них:</t>
  </si>
  <si>
    <t xml:space="preserve">  культура, искусство, средства массовой информации</t>
  </si>
  <si>
    <t xml:space="preserve">  здравоохранение и физкультура</t>
  </si>
  <si>
    <t xml:space="preserve">  социальная политика </t>
  </si>
  <si>
    <t>Прочие расходы</t>
  </si>
  <si>
    <t>Всего расходов</t>
  </si>
  <si>
    <t>Превышение доходов над расходами (+), или расходов над доходами (-)</t>
  </si>
  <si>
    <t>10. ТРАНСПОРТ</t>
  </si>
  <si>
    <t>тыс.человек</t>
  </si>
  <si>
    <t>тыс.пасс./км</t>
  </si>
  <si>
    <t>тыс.т/км</t>
  </si>
  <si>
    <t xml:space="preserve"> Уровень обеспеченности (на конец года): </t>
  </si>
  <si>
    <t>Стоимость основных фондов по полной учетной стоимости на конец года</t>
  </si>
  <si>
    <t>1. ДЕМОГРАФИЧЕСКИЕ ПОКАЗАТЕЛИ</t>
  </si>
  <si>
    <t xml:space="preserve">  городского</t>
  </si>
  <si>
    <t xml:space="preserve">  сельского</t>
  </si>
  <si>
    <t>Общий коэффициент рождаемости</t>
  </si>
  <si>
    <t>Общий коэффициент смертности</t>
  </si>
  <si>
    <t>тыс.рублей      в ценах соответству-ющих  лет</t>
  </si>
  <si>
    <t>Стоимостные показатели прогнозируемого периода рассчитываются с учетом изменения</t>
  </si>
  <si>
    <t>Ввод в действие новых основных  фондов</t>
  </si>
  <si>
    <t>акцизы</t>
  </si>
  <si>
    <t>налог на доходы физических лиц</t>
  </si>
  <si>
    <t>Количество обучающихся в первую смену в дневных учреждениях общего образования в % к общему числу обучающихся в этих учреждениях</t>
  </si>
  <si>
    <t>Перевезено грузов предприятиями всех видов транспорта</t>
  </si>
  <si>
    <t xml:space="preserve">   в том числе по видам транспорта:</t>
  </si>
  <si>
    <t>Численность безработных, зарегистрированных в органах государственной службы занятости (на конец года)</t>
  </si>
  <si>
    <t>Ввод в действие объектов социально-культурной сферы за счет всех источников финансирования:</t>
  </si>
  <si>
    <t>Объем услуг организаций транспорта</t>
  </si>
  <si>
    <t>тыс.руб.</t>
  </si>
  <si>
    <t>Перевезено пассажиров всеми видами транспорта</t>
  </si>
  <si>
    <t>Пассажирооборот всех видов транспорта</t>
  </si>
  <si>
    <t>Численность ищущих работу, зарегистрированных в органах государственной службы занятости (на конец года)</t>
  </si>
  <si>
    <t>Коэффициент естественного прироста (убыли)</t>
  </si>
  <si>
    <t>Выпуск специалистов учреждениями:</t>
  </si>
  <si>
    <t>Миграционный прирост (убыль)</t>
  </si>
  <si>
    <t>мест</t>
  </si>
  <si>
    <t>2010 г.</t>
  </si>
  <si>
    <t xml:space="preserve"> млн.руб.</t>
  </si>
  <si>
    <t>2011 г.</t>
  </si>
  <si>
    <t>чел.</t>
  </si>
  <si>
    <t xml:space="preserve">                                                                  2009 год</t>
  </si>
  <si>
    <t>2012 г.</t>
  </si>
  <si>
    <t>в сельскохозяйственных организациях</t>
  </si>
  <si>
    <t>Численность занятых в экономике (среднегодовая)</t>
  </si>
  <si>
    <t xml:space="preserve">   </t>
  </si>
  <si>
    <t>2013 г.</t>
  </si>
  <si>
    <t xml:space="preserve">      чел. </t>
  </si>
  <si>
    <t xml:space="preserve">  млн. рублей</t>
  </si>
  <si>
    <t>Создание новых  рабочих мест,   всего</t>
  </si>
  <si>
    <t xml:space="preserve">                 в том числе:</t>
  </si>
  <si>
    <t xml:space="preserve"> - дошкольные учреждения</t>
  </si>
  <si>
    <t xml:space="preserve"> - общеобразовательные школы</t>
  </si>
  <si>
    <t xml:space="preserve"> - амбулаторно-поликлинические учреждения</t>
  </si>
  <si>
    <t>средств областного бюджета</t>
  </si>
  <si>
    <t xml:space="preserve">           в том числе за счет:</t>
  </si>
  <si>
    <t>ед. / мест</t>
  </si>
  <si>
    <t xml:space="preserve"> кв.м / чел.</t>
  </si>
  <si>
    <t>тн</t>
  </si>
  <si>
    <t>Коэффициент миграционного прироста (убыли)</t>
  </si>
  <si>
    <t>%   к предыду-щему году</t>
  </si>
  <si>
    <t>Численность постоянного населения  (на конец года) - всего</t>
  </si>
  <si>
    <t xml:space="preserve">            в том числе:</t>
  </si>
  <si>
    <t>Уровень зарегистрированной безработицы (на конец года)</t>
  </si>
  <si>
    <t>Среднесписочная численность работников ( по крупным и средним организациям)</t>
  </si>
  <si>
    <t>Количество вакансий, заявленных предприятиями, в  центры занятости населения  (на конец года)</t>
  </si>
  <si>
    <t xml:space="preserve"> Ввод в эксплуатацию жилых домов за счет всех источников финансирования,  всего</t>
  </si>
  <si>
    <t>Фактический уровень платежей населения за жилое помещение и коммунальные услуги</t>
  </si>
  <si>
    <t xml:space="preserve">    - общеобразовательных</t>
  </si>
  <si>
    <t xml:space="preserve">    -  начального профессионального образования</t>
  </si>
  <si>
    <t xml:space="preserve">    -  высшего профессионального   образования</t>
  </si>
  <si>
    <t xml:space="preserve"> -  среднего профессионального образования</t>
  </si>
  <si>
    <t xml:space="preserve"> - высшего профессионального образования</t>
  </si>
  <si>
    <t xml:space="preserve">    - больничными койками</t>
  </si>
  <si>
    <t xml:space="preserve"> - дневными стационарами</t>
  </si>
  <si>
    <t xml:space="preserve">   -  врачами</t>
  </si>
  <si>
    <t xml:space="preserve">  -  средним медицинским персоналом </t>
  </si>
  <si>
    <t>чел. на 10 тыс. населения</t>
  </si>
  <si>
    <t xml:space="preserve"> мест на 10 тыс. населения</t>
  </si>
  <si>
    <t xml:space="preserve"> -  стационарными учреждениями социального обслуживания  престарелых и инвалидов (взрослых и детей)</t>
  </si>
  <si>
    <t xml:space="preserve">  - общедоступными библиотеками</t>
  </si>
  <si>
    <t xml:space="preserve">  - учреждениями культурно-досугового типа </t>
  </si>
  <si>
    <t xml:space="preserve">   - дошкольными образовательными учреждениями</t>
  </si>
  <si>
    <t xml:space="preserve">  % к пред.году в сопоставимых ценах</t>
  </si>
  <si>
    <t>Объем инвестиций  в основной капитал  за счет всех источников финансирования - всего,</t>
  </si>
  <si>
    <t xml:space="preserve">    в т.ч. кредиты иностранных банков</t>
  </si>
  <si>
    <t xml:space="preserve">          кредиты банков,</t>
  </si>
  <si>
    <t xml:space="preserve">   заемные средства других организаций</t>
  </si>
  <si>
    <t xml:space="preserve">  % к пред. году в сопоставимых ценах</t>
  </si>
  <si>
    <t xml:space="preserve"> из них на реализацию федеральных целевых программ, подпрограмм, ведомственной целевой программы  или непрограммной части</t>
  </si>
  <si>
    <t>Иностранные инвестиции, всего</t>
  </si>
  <si>
    <t xml:space="preserve">  в  т. ч. прямые</t>
  </si>
  <si>
    <t>Грузооборот предприятий всех видов транспорта</t>
  </si>
  <si>
    <t>ПОКАЗАТЕЛИ</t>
  </si>
  <si>
    <t xml:space="preserve"> в том числе  транспорт</t>
  </si>
  <si>
    <t>Объем инвестиций в основной капитал   по виду экономической деятельности (по ОКВЭД) "транспорт и связь"- всего</t>
  </si>
  <si>
    <t>тыс. руб. в ценах соответствующих лет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</si>
  <si>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Раздел С</t>
    </r>
    <r>
      <rPr>
        <sz val="11"/>
        <rFont val="Arial Cyr"/>
        <family val="2"/>
      </rPr>
      <t>: Добыча полезных ископаемых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</si>
  <si>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Раздел D</t>
    </r>
    <r>
      <rPr>
        <sz val="11"/>
        <rFont val="Arial Cyr"/>
        <family val="2"/>
      </rPr>
      <t>: Обрабатывающие производства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</si>
  <si>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Подраздел DA</t>
    </r>
    <r>
      <rPr>
        <sz val="11"/>
        <rFont val="Arial Cyr"/>
        <family val="2"/>
      </rPr>
      <t>: Производство пищевых продуктов, включая напитки, и табака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</si>
  <si>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Подраздел DB</t>
    </r>
    <r>
      <rPr>
        <sz val="11"/>
        <rFont val="Arial Cyr"/>
        <family val="2"/>
      </rPr>
      <t>: Текстильное и швейное производство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</si>
  <si>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Подраздел DC</t>
    </r>
    <r>
      <rPr>
        <sz val="11"/>
        <rFont val="Arial Cyr"/>
        <family val="2"/>
      </rPr>
      <t>: Производство кожи, изделий из кожи и производство обуви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</si>
  <si>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Подраздел DD</t>
    </r>
    <r>
      <rPr>
        <sz val="11"/>
        <rFont val="Arial Cyr"/>
        <family val="2"/>
      </rPr>
      <t>: Обработка древесины и производство изделий из дерева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</si>
  <si>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Подраздел DE</t>
    </r>
    <r>
      <rPr>
        <sz val="11"/>
        <rFont val="Arial Cyr"/>
        <family val="2"/>
      </rPr>
      <t>: Целлюлозно-бумажное производство; издательская и полиграфическая деятельность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</si>
  <si>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Подраздел DF</t>
    </r>
    <r>
      <rPr>
        <sz val="11"/>
        <rFont val="Arial Cyr"/>
        <family val="2"/>
      </rPr>
      <t>: Производство кокса, нефтепродуктов и ядерных материалов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</si>
  <si>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Подраздел DH</t>
    </r>
    <r>
      <rPr>
        <sz val="11"/>
        <rFont val="Arial Cyr"/>
        <family val="2"/>
      </rPr>
      <t>: Производство резиновых и пластмассовых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</si>
  <si>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Подраздел DI</t>
    </r>
    <r>
      <rPr>
        <sz val="11"/>
        <rFont val="Arial Cyr"/>
        <family val="2"/>
      </rPr>
      <t>: Производство прочих неметаллических минеральных продуктов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</si>
  <si>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Подраздел DJ</t>
    </r>
    <r>
      <rPr>
        <sz val="11"/>
        <rFont val="Arial Cyr"/>
        <family val="2"/>
      </rPr>
      <t>: Металлургическое производство и производство готовых металлических изделий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</si>
  <si>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Подраздел DK</t>
    </r>
    <r>
      <rPr>
        <sz val="11"/>
        <rFont val="Arial Cyr"/>
        <family val="2"/>
      </rPr>
      <t>: Производство машин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</si>
  <si>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Подраздел DL</t>
    </r>
    <r>
      <rPr>
        <sz val="11"/>
        <rFont val="Arial Cyr"/>
        <family val="2"/>
      </rPr>
      <t>: Производство электрооборудования, электронного и оптического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</si>
  <si>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Подраздел DM</t>
    </r>
    <r>
      <rPr>
        <sz val="11"/>
        <rFont val="Arial Cyr"/>
        <family val="2"/>
      </rPr>
      <t>: Производство транспортных средств и оборудования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</si>
  <si>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Подраздел DN</t>
    </r>
    <r>
      <rPr>
        <sz val="11"/>
        <rFont val="Arial Cyr"/>
        <family val="2"/>
      </rPr>
      <t>: Прочие производства</t>
    </r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</si>
  <si>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Раздел E</t>
    </r>
    <r>
      <rPr>
        <sz val="11"/>
        <rFont val="Arial Cyr"/>
        <family val="2"/>
      </rPr>
      <t>: Производство и распределение электроэнергии, газа и воды</t>
    </r>
  </si>
  <si>
    <t>Производство и распределение электро-энергии, газа и воды</t>
  </si>
  <si>
    <t>Единицы измерения</t>
  </si>
  <si>
    <t xml:space="preserve">Объем платных услуг населению </t>
  </si>
  <si>
    <t>жилищные услуги</t>
  </si>
  <si>
    <t>коммунальные услуги</t>
  </si>
  <si>
    <t>услуги гостиниц и аналогичных средств размещения</t>
  </si>
  <si>
    <t>услуги в системе образования</t>
  </si>
  <si>
    <t>услуги учреждений культуры</t>
  </si>
  <si>
    <t>туристские услуги</t>
  </si>
  <si>
    <t>услуги физической культуры и спорта</t>
  </si>
  <si>
    <t>санаторно-оздоровительные услуги</t>
  </si>
  <si>
    <t>прочие услуги населению</t>
  </si>
  <si>
    <t>средств федерального бюджета</t>
  </si>
  <si>
    <t>средств бюджета муниципального образования</t>
  </si>
  <si>
    <t>ед. на 10 тыс. населения.</t>
  </si>
  <si>
    <t>1/600</t>
  </si>
  <si>
    <t>1/280</t>
  </si>
  <si>
    <t xml:space="preserve"> - стационары</t>
  </si>
  <si>
    <t>ед. / коек</t>
  </si>
  <si>
    <t>1/770</t>
  </si>
  <si>
    <t xml:space="preserve"> - гостиницы (мотели)</t>
  </si>
  <si>
    <t>ед./номер</t>
  </si>
  <si>
    <t xml:space="preserve"> - спортивно-досуговый комплекс</t>
  </si>
  <si>
    <t>оценка</t>
  </si>
  <si>
    <t xml:space="preserve">      -</t>
  </si>
  <si>
    <t xml:space="preserve">     -</t>
  </si>
  <si>
    <t xml:space="preserve">     -  автомобильный</t>
  </si>
  <si>
    <t xml:space="preserve">     - автомобильный</t>
  </si>
  <si>
    <t>тыс.пасс.км</t>
  </si>
  <si>
    <t xml:space="preserve">      Местные налоги - всего</t>
  </si>
  <si>
    <t>Средства, получаемые от вышестоящих уровней власти:</t>
  </si>
  <si>
    <t>Дотации</t>
  </si>
  <si>
    <t>Субсидии</t>
  </si>
  <si>
    <t>Субвенции</t>
  </si>
  <si>
    <t>Всего доходов</t>
  </si>
  <si>
    <t>в том числе:</t>
  </si>
  <si>
    <t>Налоговые доходы - всего</t>
  </si>
  <si>
    <t>Неналоговые доходы - всего</t>
  </si>
  <si>
    <t>из них:  на инвестиции</t>
  </si>
  <si>
    <t>Прочие безвозмездные перечисления</t>
  </si>
  <si>
    <t xml:space="preserve">  образование и молодежная политика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</si>
  <si>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</si>
  <si>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</si>
  <si>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</si>
  <si>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торговля</t>
  </si>
  <si>
    <t xml:space="preserve">  в том числе по видам экономической деятельности (отраслям):</t>
  </si>
  <si>
    <t>образование</t>
  </si>
  <si>
    <t>здравоохранени и предоставление социальных услуг</t>
  </si>
  <si>
    <t>предоставление прочих коммунальных и персональных услуг</t>
  </si>
  <si>
    <t>раздел D.Обрабатывающие производства</t>
  </si>
  <si>
    <t>раздел Е.Производство и распределение электроэнергии, газа и воды</t>
  </si>
  <si>
    <t>разделО.Предоставление прочих коммунальных, социальных и персон. услуг</t>
  </si>
  <si>
    <t xml:space="preserve">                            </t>
  </si>
  <si>
    <t xml:space="preserve">                       </t>
  </si>
  <si>
    <t>МУНИЦИПАЛЬНОГО ОБРАЗОВАНИЯ СЕРТОЛОВО</t>
  </si>
  <si>
    <t>ЛЕНИНГРАДСКОЙ ОБЛАСТИ</t>
  </si>
  <si>
    <t xml:space="preserve">                        </t>
  </si>
  <si>
    <t xml:space="preserve">                                    </t>
  </si>
  <si>
    <t>услуги в области культуры</t>
  </si>
  <si>
    <r>
      <t xml:space="preserve">Среднемесячная заработная плата </t>
    </r>
    <r>
      <rPr>
        <sz val="11"/>
        <rFont val="Arial Cyr"/>
        <family val="0"/>
      </rPr>
      <t xml:space="preserve">(по крупным и средним организациям) </t>
    </r>
  </si>
  <si>
    <t>1/150</t>
  </si>
  <si>
    <t>1/221</t>
  </si>
  <si>
    <t>ед. / кв.м.</t>
  </si>
  <si>
    <t>1/15570</t>
  </si>
  <si>
    <t>2014 г.</t>
  </si>
  <si>
    <t xml:space="preserve"> тыс.кв.м. общ.пл.</t>
  </si>
  <si>
    <t xml:space="preserve">    ед. / пос. в смену</t>
  </si>
  <si>
    <t>мест на 1000 детей в возрасте                        1-6 лет</t>
  </si>
  <si>
    <t>коек на 10 тыс.                                                                                                                              населения</t>
  </si>
  <si>
    <t xml:space="preserve"> - здание милиции</t>
  </si>
  <si>
    <t>1/100</t>
  </si>
  <si>
    <t xml:space="preserve">                  </t>
  </si>
  <si>
    <t>отчет</t>
  </si>
  <si>
    <t xml:space="preserve">оценка </t>
  </si>
  <si>
    <r>
      <t xml:space="preserve">Объем отгруженных товаров собственного производства, выполненных работ и услуг собственными силами - </t>
    </r>
    <r>
      <rPr>
        <b/>
        <sz val="11"/>
        <rFont val="Arial Cyr"/>
        <family val="2"/>
      </rPr>
      <t>Подраздел DG</t>
    </r>
    <r>
      <rPr>
        <sz val="11"/>
        <rFont val="Arial Cyr"/>
        <family val="2"/>
      </rPr>
      <t>: Химическое производство</t>
    </r>
  </si>
  <si>
    <t xml:space="preserve">системы цен (динамики индексов цен и индексов-дефляторов цен) </t>
  </si>
  <si>
    <t xml:space="preserve">отчет </t>
  </si>
  <si>
    <t xml:space="preserve">Число родившихся, всего </t>
  </si>
  <si>
    <t>Число умерших , всего</t>
  </si>
  <si>
    <t>чел. на 1000 населения</t>
  </si>
  <si>
    <t>медицинские услуги</t>
  </si>
  <si>
    <t xml:space="preserve">системы цен (динамики индексов цен и индексов-дефляторов цен)  </t>
  </si>
  <si>
    <t>Налоги, сборы и регулярные платежи  за пользование природными  ресурсами - всего</t>
  </si>
  <si>
    <t>Расходы*</t>
  </si>
  <si>
    <t>* Расходы бюджета МО Сертолово на 2012 год и период до 2014 года определены с учетом ориентиров, установленных перспективным финансовым планом муниципального образования Сертолово</t>
  </si>
  <si>
    <t xml:space="preserve">Единицы </t>
  </si>
  <si>
    <t>услуги правового характера</t>
  </si>
  <si>
    <t xml:space="preserve"> Единицы </t>
  </si>
  <si>
    <t xml:space="preserve">  Единицы </t>
  </si>
  <si>
    <t>Общая площадь жилых помещений, приходящаяся на 1 жителя (на конец года)</t>
  </si>
  <si>
    <t xml:space="preserve">    - амбулаторно-поликлиническими учреждениями, в том числе:</t>
  </si>
  <si>
    <t>системы цен (динамики индексов цен и индексов-дефляторов цен).</t>
  </si>
  <si>
    <t xml:space="preserve"> ПОКАЗАТЕЛИ</t>
  </si>
  <si>
    <t>тыс.рублей в ценах соответствующих  лет</t>
  </si>
  <si>
    <t>Овощи</t>
  </si>
  <si>
    <t>Спирт этиловый из пищевого сырья и технический - всего</t>
  </si>
  <si>
    <t>тыс.рублей в ценах соответству-ющих  лет</t>
  </si>
  <si>
    <t xml:space="preserve">    2011 год</t>
  </si>
  <si>
    <t>ПРОГНОЗ</t>
  </si>
  <si>
    <t xml:space="preserve">   СОЦИАЛЬНО-ЭКОНОМИЧЕСКОГО РАЗВИТИЯ</t>
  </si>
  <si>
    <t>НА 2012 ГОД И ПЕРИОД ДО  2014 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</si>
</sst>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"/>
    <numFmt numFmtId="182" formatCode="0/0"/>
    <numFmt numFmtId="183" formatCode="00"/>
    <numFmt numFmtId="184" formatCode="0000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i/>
      <sz val="12"/>
      <name val="Arial Cyr"/>
      <family val="2"/>
    </font>
    <font>
      <sz val="12"/>
      <name val="Tahoma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1"/>
      <name val="Arial Cyr"/>
      <family val="2"/>
    </font>
    <font>
      <i/>
      <sz val="11"/>
      <name val="Arial Cyr"/>
      <family val="0"/>
    </font>
    <font>
      <b/>
      <i/>
      <sz val="14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4" fillId="0" borderId="17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 vertical="justify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9" xfId="0" applyBorder="1" applyAlignment="1">
      <alignment/>
    </xf>
    <xf numFmtId="0" fontId="0" fillId="0" borderId="18" xfId="0" applyBorder="1" applyAlignment="1">
      <alignment/>
    </xf>
    <xf numFmtId="0" fontId="5" fillId="0" borderId="22" xfId="0" applyFont="1" applyBorder="1" applyAlignment="1">
      <alignment/>
    </xf>
    <xf numFmtId="0" fontId="10" fillId="0" borderId="23" xfId="0" applyFont="1" applyFill="1" applyBorder="1" applyAlignment="1" applyProtection="1">
      <alignment horizontal="left" vertical="center" wrapText="1" indent="1"/>
      <protection/>
    </xf>
    <xf numFmtId="0" fontId="10" fillId="0" borderId="23" xfId="0" applyFont="1" applyFill="1" applyBorder="1" applyAlignment="1" applyProtection="1">
      <alignment horizontal="left" wrapText="1" indent="1"/>
      <protection/>
    </xf>
    <xf numFmtId="0" fontId="10" fillId="0" borderId="23" xfId="0" applyFont="1" applyFill="1" applyBorder="1" applyAlignment="1" applyProtection="1">
      <alignment horizontal="left" vertical="center" wrapText="1" indent="2"/>
      <protection/>
    </xf>
    <xf numFmtId="0" fontId="10" fillId="0" borderId="24" xfId="0" applyFont="1" applyFill="1" applyBorder="1" applyAlignment="1" applyProtection="1">
      <alignment horizontal="left" vertical="center" wrapText="1" indent="2"/>
      <protection/>
    </xf>
    <xf numFmtId="0" fontId="10" fillId="0" borderId="17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/>
    </xf>
    <xf numFmtId="0" fontId="4" fillId="0" borderId="16" xfId="0" applyFont="1" applyBorder="1" applyAlignment="1">
      <alignment vertical="justify"/>
    </xf>
    <xf numFmtId="0" fontId="4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justify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justify"/>
    </xf>
    <xf numFmtId="0" fontId="4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9" xfId="0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37" xfId="0" applyBorder="1" applyAlignment="1">
      <alignment/>
    </xf>
    <xf numFmtId="49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 vertical="justify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 vertical="justify"/>
    </xf>
    <xf numFmtId="0" fontId="4" fillId="0" borderId="0" xfId="0" applyFont="1" applyAlignment="1">
      <alignment/>
    </xf>
    <xf numFmtId="180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1" fontId="4" fillId="0" borderId="9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180" fontId="4" fillId="0" borderId="17" xfId="0" applyNumberFormat="1" applyFont="1" applyBorder="1" applyAlignment="1">
      <alignment/>
    </xf>
    <xf numFmtId="0" fontId="0" fillId="0" borderId="17" xfId="0" applyFill="1" applyBorder="1" applyAlignment="1">
      <alignment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4" fillId="0" borderId="23" xfId="0" applyFont="1" applyFill="1" applyBorder="1" applyAlignment="1" applyProtection="1">
      <alignment vertical="center" wrapText="1"/>
      <protection/>
    </xf>
    <xf numFmtId="0" fontId="0" fillId="0" borderId="23" xfId="0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33" xfId="0" applyFont="1" applyBorder="1" applyAlignment="1">
      <alignment horizontal="center" vertical="justify"/>
    </xf>
    <xf numFmtId="0" fontId="4" fillId="0" borderId="33" xfId="0" applyFont="1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 quotePrefix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/>
    </xf>
    <xf numFmtId="49" fontId="4" fillId="0" borderId="17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/>
    </xf>
    <xf numFmtId="0" fontId="14" fillId="0" borderId="37" xfId="0" applyFont="1" applyBorder="1" applyAlignment="1">
      <alignment/>
    </xf>
    <xf numFmtId="180" fontId="4" fillId="0" borderId="7" xfId="0" applyNumberFormat="1" applyFont="1" applyBorder="1" applyAlignment="1">
      <alignment/>
    </xf>
    <xf numFmtId="180" fontId="4" fillId="0" borderId="39" xfId="0" applyNumberFormat="1" applyFont="1" applyBorder="1" applyAlignment="1">
      <alignment/>
    </xf>
    <xf numFmtId="180" fontId="0" fillId="0" borderId="0" xfId="0" applyNumberForma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32" xfId="0" applyFont="1" applyFill="1" applyBorder="1" applyAlignment="1">
      <alignment/>
    </xf>
    <xf numFmtId="180" fontId="4" fillId="0" borderId="32" xfId="0" applyNumberFormat="1" applyFont="1" applyBorder="1" applyAlignment="1">
      <alignment/>
    </xf>
    <xf numFmtId="0" fontId="5" fillId="0" borderId="40" xfId="0" applyFont="1" applyBorder="1" applyAlignment="1">
      <alignment horizontal="center"/>
    </xf>
    <xf numFmtId="49" fontId="4" fillId="0" borderId="41" xfId="0" applyNumberFormat="1" applyFont="1" applyBorder="1" applyAlignment="1">
      <alignment horizontal="right"/>
    </xf>
    <xf numFmtId="0" fontId="4" fillId="0" borderId="17" xfId="0" applyFont="1" applyFill="1" applyBorder="1" applyAlignment="1">
      <alignment/>
    </xf>
    <xf numFmtId="180" fontId="4" fillId="0" borderId="18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vertical="center" wrapText="1"/>
      <protection/>
    </xf>
    <xf numFmtId="0" fontId="13" fillId="0" borderId="17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4" fillId="0" borderId="18" xfId="0" applyFont="1" applyBorder="1" applyAlignment="1" quotePrefix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180" fontId="4" fillId="0" borderId="17" xfId="0" applyNumberFormat="1" applyFont="1" applyBorder="1" applyAlignment="1">
      <alignment horizontal="right"/>
    </xf>
    <xf numFmtId="180" fontId="4" fillId="0" borderId="37" xfId="0" applyNumberFormat="1" applyFont="1" applyBorder="1" applyAlignment="1">
      <alignment horizontal="right"/>
    </xf>
    <xf numFmtId="0" fontId="4" fillId="0" borderId="17" xfId="0" applyFont="1" applyBorder="1" applyAlignment="1" quotePrefix="1">
      <alignment horizontal="right"/>
    </xf>
    <xf numFmtId="0" fontId="0" fillId="0" borderId="17" xfId="0" applyBorder="1" applyAlignment="1">
      <alignment horizontal="right"/>
    </xf>
    <xf numFmtId="0" fontId="0" fillId="0" borderId="37" xfId="0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180" fontId="4" fillId="0" borderId="18" xfId="0" applyNumberFormat="1" applyFont="1" applyBorder="1" applyAlignment="1">
      <alignment horizontal="right"/>
    </xf>
    <xf numFmtId="180" fontId="4" fillId="0" borderId="43" xfId="0" applyNumberFormat="1" applyFont="1" applyBorder="1" applyAlignment="1">
      <alignment horizontal="right"/>
    </xf>
    <xf numFmtId="0" fontId="4" fillId="0" borderId="17" xfId="0" applyFont="1" applyBorder="1" applyAlignment="1">
      <alignment vertical="center"/>
    </xf>
    <xf numFmtId="0" fontId="15" fillId="0" borderId="17" xfId="0" applyFont="1" applyBorder="1" applyAlignment="1">
      <alignment horizontal="center" vertical="justify"/>
    </xf>
    <xf numFmtId="0" fontId="4" fillId="3" borderId="17" xfId="0" applyFont="1" applyFill="1" applyBorder="1" applyAlignment="1" applyProtection="1">
      <alignment horizontal="left" vertical="center" wrapText="1"/>
      <protection/>
    </xf>
    <xf numFmtId="0" fontId="5" fillId="3" borderId="17" xfId="0" applyFont="1" applyFill="1" applyBorder="1" applyAlignment="1" applyProtection="1">
      <alignment horizontal="left" vertical="center" wrapText="1"/>
      <protection/>
    </xf>
    <xf numFmtId="0" fontId="4" fillId="2" borderId="17" xfId="0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/>
    </xf>
    <xf numFmtId="0" fontId="5" fillId="2" borderId="17" xfId="0" applyFont="1" applyFill="1" applyBorder="1" applyAlignment="1" applyProtection="1">
      <alignment horizontal="left" vertical="center" wrapText="1"/>
      <protection/>
    </xf>
    <xf numFmtId="0" fontId="4" fillId="3" borderId="17" xfId="0" applyFont="1" applyFill="1" applyBorder="1" applyAlignment="1" applyProtection="1">
      <alignment/>
      <protection/>
    </xf>
    <xf numFmtId="0" fontId="4" fillId="3" borderId="17" xfId="0" applyFont="1" applyFill="1" applyBorder="1" applyAlignment="1" applyProtection="1">
      <alignment horizontal="left" vertical="center" wrapText="1"/>
      <protection/>
    </xf>
    <xf numFmtId="0" fontId="15" fillId="3" borderId="17" xfId="0" applyFont="1" applyFill="1" applyBorder="1" applyAlignment="1" applyProtection="1">
      <alignment horizontal="center" vertical="center" wrapText="1"/>
      <protection/>
    </xf>
    <xf numFmtId="0" fontId="5" fillId="3" borderId="17" xfId="0" applyFont="1" applyFill="1" applyBorder="1" applyAlignment="1" applyProtection="1">
      <alignment horizontal="left" vertical="center" wrapText="1"/>
      <protection/>
    </xf>
    <xf numFmtId="0" fontId="4" fillId="3" borderId="18" xfId="0" applyFont="1" applyFill="1" applyBorder="1" applyAlignment="1" applyProtection="1">
      <alignment horizontal="left" vertical="center" wrapText="1"/>
      <protection/>
    </xf>
    <xf numFmtId="2" fontId="4" fillId="0" borderId="17" xfId="0" applyNumberFormat="1" applyFont="1" applyBorder="1" applyAlignment="1">
      <alignment vertical="center" wrapText="1"/>
    </xf>
    <xf numFmtId="2" fontId="4" fillId="0" borderId="16" xfId="0" applyNumberFormat="1" applyFont="1" applyBorder="1" applyAlignment="1">
      <alignment vertical="center" wrapText="1"/>
    </xf>
    <xf numFmtId="2" fontId="14" fillId="0" borderId="17" xfId="0" applyNumberFormat="1" applyFont="1" applyBorder="1" applyAlignment="1">
      <alignment vertical="center" wrapText="1"/>
    </xf>
    <xf numFmtId="2" fontId="4" fillId="0" borderId="17" xfId="0" applyNumberFormat="1" applyFont="1" applyBorder="1" applyAlignment="1">
      <alignment vertical="center" wrapText="1"/>
    </xf>
    <xf numFmtId="2" fontId="4" fillId="0" borderId="18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vertical="center" wrapText="1"/>
    </xf>
    <xf numFmtId="0" fontId="4" fillId="0" borderId="37" xfId="0" applyFont="1" applyBorder="1" applyAlignment="1">
      <alignment/>
    </xf>
    <xf numFmtId="180" fontId="4" fillId="0" borderId="6" xfId="0" applyNumberFormat="1" applyFont="1" applyBorder="1" applyAlignment="1">
      <alignment/>
    </xf>
    <xf numFmtId="180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180" fontId="4" fillId="0" borderId="43" xfId="0" applyNumberFormat="1" applyFont="1" applyBorder="1" applyAlignment="1">
      <alignment/>
    </xf>
    <xf numFmtId="2" fontId="5" fillId="0" borderId="9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/>
    </xf>
    <xf numFmtId="0" fontId="5" fillId="0" borderId="2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5" fillId="0" borderId="34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 horizontal="center" vertical="top" wrapText="1"/>
    </xf>
    <xf numFmtId="0" fontId="4" fillId="0" borderId="3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35" xfId="0" applyFont="1" applyBorder="1" applyAlignment="1">
      <alignment/>
    </xf>
    <xf numFmtId="2" fontId="9" fillId="0" borderId="16" xfId="0" applyNumberFormat="1" applyFont="1" applyBorder="1" applyAlignment="1">
      <alignment vertical="center" wrapText="1"/>
    </xf>
    <xf numFmtId="2" fontId="0" fillId="0" borderId="9" xfId="0" applyNumberFormat="1" applyBorder="1" applyAlignment="1">
      <alignment vertical="center" wrapText="1"/>
    </xf>
    <xf numFmtId="2" fontId="4" fillId="0" borderId="17" xfId="0" applyNumberFormat="1" applyFont="1" applyFill="1" applyBorder="1" applyAlignment="1">
      <alignment vertical="center" wrapText="1"/>
    </xf>
    <xf numFmtId="2" fontId="0" fillId="0" borderId="17" xfId="0" applyNumberFormat="1" applyBorder="1" applyAlignment="1">
      <alignment vertical="center" wrapText="1"/>
    </xf>
    <xf numFmtId="2" fontId="4" fillId="0" borderId="18" xfId="0" applyNumberFormat="1" applyFont="1" applyFill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6" xfId="0" applyBorder="1" applyAlignment="1">
      <alignment vertical="top" wrapText="1"/>
    </xf>
    <xf numFmtId="0" fontId="4" fillId="0" borderId="3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38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37" xfId="0" applyFont="1" applyBorder="1" applyAlignment="1">
      <alignment/>
    </xf>
    <xf numFmtId="0" fontId="16" fillId="0" borderId="37" xfId="0" applyFont="1" applyBorder="1" applyAlignment="1">
      <alignment/>
    </xf>
    <xf numFmtId="0" fontId="16" fillId="0" borderId="17" xfId="0" applyFont="1" applyFill="1" applyBorder="1" applyAlignment="1">
      <alignment/>
    </xf>
    <xf numFmtId="180" fontId="16" fillId="0" borderId="17" xfId="0" applyNumberFormat="1" applyFont="1" applyBorder="1" applyAlignment="1">
      <alignment/>
    </xf>
    <xf numFmtId="180" fontId="16" fillId="0" borderId="37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37" xfId="0" applyFont="1" applyBorder="1" applyAlignment="1">
      <alignment/>
    </xf>
    <xf numFmtId="180" fontId="16" fillId="0" borderId="17" xfId="0" applyNumberFormat="1" applyFont="1" applyFill="1" applyBorder="1" applyAlignment="1">
      <alignment/>
    </xf>
    <xf numFmtId="0" fontId="16" fillId="0" borderId="18" xfId="0" applyFont="1" applyBorder="1" applyAlignment="1">
      <alignment/>
    </xf>
    <xf numFmtId="1" fontId="16" fillId="0" borderId="18" xfId="0" applyNumberFormat="1" applyFont="1" applyBorder="1" applyAlignment="1">
      <alignment/>
    </xf>
    <xf numFmtId="1" fontId="16" fillId="0" borderId="43" xfId="0" applyNumberFormat="1" applyFont="1" applyBorder="1" applyAlignment="1">
      <alignment/>
    </xf>
    <xf numFmtId="0" fontId="4" fillId="0" borderId="16" xfId="0" applyFont="1" applyBorder="1" applyAlignment="1">
      <alignment vertical="center" wrapText="1"/>
    </xf>
    <xf numFmtId="180" fontId="4" fillId="0" borderId="25" xfId="0" applyNumberFormat="1" applyFont="1" applyBorder="1" applyAlignment="1">
      <alignment/>
    </xf>
    <xf numFmtId="0" fontId="5" fillId="0" borderId="45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6" fillId="0" borderId="0" xfId="0" applyFont="1" applyAlignment="1">
      <alignment/>
    </xf>
    <xf numFmtId="0" fontId="5" fillId="0" borderId="4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180" fontId="4" fillId="0" borderId="16" xfId="0" applyNumberFormat="1" applyFont="1" applyBorder="1" applyAlignment="1">
      <alignment/>
    </xf>
    <xf numFmtId="0" fontId="9" fillId="0" borderId="25" xfId="0" applyFont="1" applyBorder="1" applyAlignment="1">
      <alignment vertical="center" wrapText="1"/>
    </xf>
    <xf numFmtId="0" fontId="4" fillId="3" borderId="23" xfId="0" applyFont="1" applyFill="1" applyBorder="1" applyAlignment="1" applyProtection="1">
      <alignment vertical="center" wrapText="1"/>
      <protection/>
    </xf>
    <xf numFmtId="49" fontId="4" fillId="0" borderId="25" xfId="0" applyNumberFormat="1" applyFont="1" applyBorder="1" applyAlignment="1">
      <alignment vertical="center" wrapText="1"/>
    </xf>
    <xf numFmtId="0" fontId="4" fillId="0" borderId="41" xfId="0" applyFont="1" applyBorder="1" applyAlignment="1">
      <alignment/>
    </xf>
    <xf numFmtId="0" fontId="4" fillId="3" borderId="24" xfId="0" applyFont="1" applyFill="1" applyBorder="1" applyAlignment="1" applyProtection="1">
      <alignment vertical="center" wrapText="1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4" fillId="0" borderId="17" xfId="0" applyFont="1" applyBorder="1" applyAlignment="1">
      <alignment horizontal="left" vertical="justify"/>
    </xf>
    <xf numFmtId="0" fontId="9" fillId="0" borderId="17" xfId="0" applyFont="1" applyBorder="1" applyAlignment="1">
      <alignment horizontal="left" vertical="justify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wrapText="1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 vertical="justify"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14" fillId="0" borderId="13" xfId="0" applyFont="1" applyBorder="1" applyAlignment="1">
      <alignment/>
    </xf>
    <xf numFmtId="0" fontId="19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9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10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Тысячи [0]_Лист1 (2)" xfId="20"/>
    <cellStyle name="Тысячи_Лист1 (2)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J53"/>
  <sheetViews>
    <sheetView tabSelected="1" workbookViewId="0" topLeftCell="A10">
      <selection activeCell="J21" sqref="J21"/>
    </sheetView>
  </sheetViews>
  <sheetFormatPr defaultColWidth="9.00390625" defaultRowHeight="12.75"/>
  <sheetData>
    <row r="16" spans="1:9" ht="18">
      <c r="A16" s="260" t="s">
        <v>383</v>
      </c>
      <c r="B16" s="260"/>
      <c r="C16" s="260"/>
      <c r="D16" s="260"/>
      <c r="E16" s="260"/>
      <c r="F16" s="260"/>
      <c r="G16" s="260"/>
      <c r="H16" s="260"/>
      <c r="I16" s="260"/>
    </row>
    <row r="17" spans="1:9" ht="18">
      <c r="A17" s="256"/>
      <c r="B17" s="256"/>
      <c r="C17" s="256"/>
      <c r="D17" s="256"/>
      <c r="E17" s="256"/>
      <c r="F17" s="256"/>
      <c r="G17" s="256"/>
      <c r="H17" s="256"/>
      <c r="I17" s="256"/>
    </row>
    <row r="18" spans="1:9" ht="18">
      <c r="A18" s="260" t="s">
        <v>384</v>
      </c>
      <c r="B18" s="260"/>
      <c r="C18" s="260"/>
      <c r="D18" s="260"/>
      <c r="E18" s="260"/>
      <c r="F18" s="260"/>
      <c r="G18" s="260"/>
      <c r="H18" s="260"/>
      <c r="I18" s="260"/>
    </row>
    <row r="19" spans="1:9" ht="18">
      <c r="A19" s="257"/>
      <c r="B19" s="257"/>
      <c r="C19" s="257"/>
      <c r="D19" s="257"/>
      <c r="E19" s="257"/>
      <c r="F19" s="257"/>
      <c r="G19" s="257"/>
      <c r="H19" s="257"/>
      <c r="I19" s="256"/>
    </row>
    <row r="20" spans="1:9" ht="18">
      <c r="A20" s="257" t="s">
        <v>337</v>
      </c>
      <c r="B20" s="257"/>
      <c r="C20" s="257"/>
      <c r="D20" s="257"/>
      <c r="E20" s="257"/>
      <c r="F20" s="257"/>
      <c r="G20" s="257"/>
      <c r="H20" s="257"/>
      <c r="I20" s="256"/>
    </row>
    <row r="21" spans="1:10" ht="18">
      <c r="A21" s="257"/>
      <c r="B21" s="258" t="s">
        <v>338</v>
      </c>
      <c r="C21" s="258"/>
      <c r="D21" s="258"/>
      <c r="E21" s="258"/>
      <c r="F21" s="258"/>
      <c r="G21" s="258"/>
      <c r="H21" s="258"/>
      <c r="I21" s="258"/>
      <c r="J21" s="93"/>
    </row>
    <row r="22" spans="1:9" ht="18">
      <c r="A22" s="260" t="s">
        <v>339</v>
      </c>
      <c r="B22" s="260"/>
      <c r="C22" s="260"/>
      <c r="D22" s="260"/>
      <c r="E22" s="260"/>
      <c r="F22" s="260"/>
      <c r="G22" s="260"/>
      <c r="H22" s="260"/>
      <c r="I22" s="260"/>
    </row>
    <row r="23" spans="1:9" ht="25.5" customHeight="1">
      <c r="A23" s="259" t="s">
        <v>342</v>
      </c>
      <c r="B23" s="260" t="s">
        <v>340</v>
      </c>
      <c r="C23" s="260"/>
      <c r="D23" s="260"/>
      <c r="E23" s="260"/>
      <c r="F23" s="260"/>
      <c r="G23" s="260"/>
      <c r="H23" s="260"/>
      <c r="I23" s="259"/>
    </row>
    <row r="24" spans="1:9" ht="18">
      <c r="A24" s="256"/>
      <c r="B24" s="256"/>
      <c r="C24" s="256"/>
      <c r="D24" s="256"/>
      <c r="E24" s="256"/>
      <c r="F24" s="256"/>
      <c r="G24" s="256"/>
      <c r="H24" s="256"/>
      <c r="I24" s="256"/>
    </row>
    <row r="25" spans="1:9" ht="18">
      <c r="A25" s="256"/>
      <c r="B25" s="256"/>
      <c r="C25" s="256"/>
      <c r="D25" s="256"/>
      <c r="E25" s="256"/>
      <c r="F25" s="256"/>
      <c r="G25" s="256"/>
      <c r="H25" s="256"/>
      <c r="I25" s="256"/>
    </row>
    <row r="26" spans="1:9" ht="15.75" customHeight="1">
      <c r="A26" s="260" t="s">
        <v>385</v>
      </c>
      <c r="B26" s="260"/>
      <c r="C26" s="260"/>
      <c r="D26" s="260"/>
      <c r="E26" s="260"/>
      <c r="F26" s="260"/>
      <c r="G26" s="260"/>
      <c r="H26" s="260"/>
      <c r="I26" s="260"/>
    </row>
    <row r="50" spans="1:8" ht="12.75">
      <c r="A50" t="s">
        <v>7</v>
      </c>
      <c r="B50" s="262"/>
      <c r="C50" s="262"/>
      <c r="D50" s="262"/>
      <c r="E50" s="262"/>
      <c r="F50" s="262"/>
      <c r="G50" s="262"/>
      <c r="H50" s="262"/>
    </row>
    <row r="51" ht="12.75">
      <c r="C51" t="s">
        <v>341</v>
      </c>
    </row>
    <row r="52" spans="1:8" ht="12.75">
      <c r="A52" t="s">
        <v>213</v>
      </c>
      <c r="B52" t="s">
        <v>217</v>
      </c>
      <c r="C52" s="262"/>
      <c r="D52" s="262"/>
      <c r="E52" s="262"/>
      <c r="F52" s="262"/>
      <c r="G52" s="262"/>
      <c r="H52" s="262"/>
    </row>
    <row r="53" spans="1:9" ht="15">
      <c r="A53" s="261" t="s">
        <v>382</v>
      </c>
      <c r="B53" s="261"/>
      <c r="C53" s="261"/>
      <c r="D53" s="261"/>
      <c r="E53" s="261"/>
      <c r="F53" s="261"/>
      <c r="G53" s="261"/>
      <c r="H53" s="261"/>
      <c r="I53" s="261"/>
    </row>
  </sheetData>
  <mergeCells count="8">
    <mergeCell ref="A26:I26"/>
    <mergeCell ref="A53:I53"/>
    <mergeCell ref="A16:I16"/>
    <mergeCell ref="A18:I18"/>
    <mergeCell ref="C52:H52"/>
    <mergeCell ref="B50:H50"/>
    <mergeCell ref="A22:I22"/>
    <mergeCell ref="B23:H23"/>
  </mergeCells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8"/>
  <sheetViews>
    <sheetView workbookViewId="0" topLeftCell="A1">
      <selection activeCell="E75" sqref="E75"/>
    </sheetView>
  </sheetViews>
  <sheetFormatPr defaultColWidth="9.00390625" defaultRowHeight="12.75"/>
  <cols>
    <col min="1" max="1" width="47.00390625" style="0" customWidth="1"/>
    <col min="2" max="2" width="19.25390625" style="0" customWidth="1"/>
    <col min="3" max="3" width="9.25390625" style="17" customWidth="1"/>
    <col min="4" max="4" width="9.00390625" style="17" customWidth="1"/>
    <col min="5" max="5" width="9.00390625" style="0" customWidth="1"/>
    <col min="6" max="6" width="8.75390625" style="0" customWidth="1"/>
    <col min="7" max="7" width="8.875" style="0" customWidth="1"/>
  </cols>
  <sheetData>
    <row r="1" s="1" customFormat="1" ht="12.75" customHeight="1" thickBot="1">
      <c r="G1" s="3"/>
    </row>
    <row r="2" spans="1:7" ht="16.5" thickBot="1">
      <c r="A2" s="58" t="s">
        <v>265</v>
      </c>
      <c r="B2" s="62" t="s">
        <v>373</v>
      </c>
      <c r="C2" s="58" t="s">
        <v>357</v>
      </c>
      <c r="D2" s="58" t="s">
        <v>308</v>
      </c>
      <c r="E2" s="263" t="s">
        <v>2</v>
      </c>
      <c r="F2" s="264"/>
      <c r="G2" s="265"/>
    </row>
    <row r="3" spans="1:7" ht="16.5" thickBot="1">
      <c r="A3" s="59"/>
      <c r="B3" s="63" t="s">
        <v>9</v>
      </c>
      <c r="C3" s="60" t="s">
        <v>209</v>
      </c>
      <c r="D3" s="60" t="s">
        <v>211</v>
      </c>
      <c r="E3" s="131" t="s">
        <v>214</v>
      </c>
      <c r="F3" s="131" t="s">
        <v>218</v>
      </c>
      <c r="G3" s="65" t="s">
        <v>349</v>
      </c>
    </row>
    <row r="4" spans="1:7" ht="24.75" customHeight="1">
      <c r="A4" s="227" t="s">
        <v>121</v>
      </c>
      <c r="B4" s="228"/>
      <c r="C4" s="196"/>
      <c r="D4" s="196"/>
      <c r="E4" s="196"/>
      <c r="F4" s="196"/>
      <c r="G4" s="196"/>
    </row>
    <row r="5" spans="1:7" ht="30.75" customHeight="1">
      <c r="A5" s="225" t="s">
        <v>238</v>
      </c>
      <c r="B5" s="86" t="s">
        <v>350</v>
      </c>
      <c r="C5" s="34">
        <v>29.5</v>
      </c>
      <c r="D5" s="226">
        <v>1</v>
      </c>
      <c r="E5" s="26">
        <v>10.1</v>
      </c>
      <c r="F5" s="26">
        <v>9.8</v>
      </c>
      <c r="G5" s="26">
        <v>13.4</v>
      </c>
    </row>
    <row r="6" spans="1:7" ht="15">
      <c r="A6" s="116" t="s">
        <v>227</v>
      </c>
      <c r="B6" s="87"/>
      <c r="C6" s="35"/>
      <c r="D6" s="78"/>
      <c r="E6" s="35"/>
      <c r="F6" s="78"/>
      <c r="G6" s="35"/>
    </row>
    <row r="7" spans="1:7" ht="16.5" customHeight="1">
      <c r="A7" s="116" t="s">
        <v>297</v>
      </c>
      <c r="B7" s="86" t="s">
        <v>350</v>
      </c>
      <c r="C7" s="35"/>
      <c r="D7" s="78"/>
      <c r="E7" s="35"/>
      <c r="F7" s="78"/>
      <c r="G7" s="26"/>
    </row>
    <row r="8" spans="1:7" ht="16.5" customHeight="1">
      <c r="A8" s="116" t="s">
        <v>226</v>
      </c>
      <c r="B8" s="86" t="s">
        <v>350</v>
      </c>
      <c r="C8" s="35"/>
      <c r="D8" s="78"/>
      <c r="E8" s="35"/>
      <c r="F8" s="78"/>
      <c r="G8" s="35"/>
    </row>
    <row r="9" spans="1:7" ht="30" customHeight="1">
      <c r="A9" s="116" t="s">
        <v>298</v>
      </c>
      <c r="B9" s="86" t="s">
        <v>350</v>
      </c>
      <c r="C9" s="35"/>
      <c r="D9" s="78"/>
      <c r="E9" s="35"/>
      <c r="F9" s="78"/>
      <c r="G9" s="35"/>
    </row>
    <row r="10" spans="1:7" ht="46.5" customHeight="1">
      <c r="A10" s="116" t="s">
        <v>122</v>
      </c>
      <c r="B10" s="86" t="s">
        <v>350</v>
      </c>
      <c r="C10" s="100">
        <v>4.2</v>
      </c>
      <c r="D10" s="130">
        <v>1</v>
      </c>
      <c r="E10" s="100">
        <v>2</v>
      </c>
      <c r="F10" s="130">
        <v>2</v>
      </c>
      <c r="G10" s="100">
        <v>4</v>
      </c>
    </row>
    <row r="11" spans="1:7" ht="31.5" customHeight="1">
      <c r="A11" s="116" t="s">
        <v>374</v>
      </c>
      <c r="B11" s="87" t="s">
        <v>229</v>
      </c>
      <c r="C11" s="35">
        <v>16.8</v>
      </c>
      <c r="D11" s="78">
        <v>16.8</v>
      </c>
      <c r="E11" s="35">
        <v>16.9</v>
      </c>
      <c r="F11" s="78">
        <v>16.9</v>
      </c>
      <c r="G11" s="35">
        <v>16.9</v>
      </c>
    </row>
    <row r="12" spans="1:7" ht="29.25" customHeight="1">
      <c r="A12" s="116" t="s">
        <v>239</v>
      </c>
      <c r="B12" s="87" t="s">
        <v>6</v>
      </c>
      <c r="C12" s="35">
        <v>97</v>
      </c>
      <c r="D12" s="78">
        <v>97</v>
      </c>
      <c r="E12" s="35">
        <v>97.5</v>
      </c>
      <c r="F12" s="78">
        <v>97.5</v>
      </c>
      <c r="G12" s="35">
        <v>98</v>
      </c>
    </row>
    <row r="13" spans="1:8" ht="46.5" customHeight="1">
      <c r="A13" s="116" t="s">
        <v>199</v>
      </c>
      <c r="B13" s="87"/>
      <c r="C13" s="35"/>
      <c r="D13" s="78"/>
      <c r="E13" s="35"/>
      <c r="F13" s="78"/>
      <c r="G13" s="35"/>
      <c r="H13" s="1"/>
    </row>
    <row r="14" spans="1:8" ht="16.5" customHeight="1">
      <c r="A14" s="116" t="s">
        <v>223</v>
      </c>
      <c r="B14" s="87" t="s">
        <v>228</v>
      </c>
      <c r="C14" s="35"/>
      <c r="D14" s="120" t="s">
        <v>301</v>
      </c>
      <c r="E14" s="120" t="s">
        <v>345</v>
      </c>
      <c r="F14" s="78"/>
      <c r="G14" s="120"/>
      <c r="H14" s="1"/>
    </row>
    <row r="15" spans="1:8" ht="16.5" customHeight="1">
      <c r="A15" s="116" t="s">
        <v>224</v>
      </c>
      <c r="B15" s="87" t="s">
        <v>228</v>
      </c>
      <c r="C15" s="35"/>
      <c r="D15" s="78"/>
      <c r="E15" s="35"/>
      <c r="F15" s="120" t="s">
        <v>300</v>
      </c>
      <c r="G15" s="120"/>
      <c r="H15" s="1"/>
    </row>
    <row r="16" spans="1:8" ht="30">
      <c r="A16" s="116" t="s">
        <v>225</v>
      </c>
      <c r="B16" s="87" t="s">
        <v>351</v>
      </c>
      <c r="C16" s="35"/>
      <c r="D16" s="78"/>
      <c r="E16" s="35"/>
      <c r="F16" s="78"/>
      <c r="G16" s="120" t="s">
        <v>304</v>
      </c>
      <c r="H16" s="1"/>
    </row>
    <row r="17" spans="1:8" ht="15">
      <c r="A17" s="116" t="s">
        <v>302</v>
      </c>
      <c r="B17" s="87" t="s">
        <v>303</v>
      </c>
      <c r="C17" s="35"/>
      <c r="D17" s="78"/>
      <c r="E17" s="35"/>
      <c r="F17" s="78"/>
      <c r="G17" s="120" t="s">
        <v>346</v>
      </c>
      <c r="H17" s="1"/>
    </row>
    <row r="18" spans="1:8" ht="15" customHeight="1">
      <c r="A18" s="116" t="s">
        <v>305</v>
      </c>
      <c r="B18" s="87" t="s">
        <v>306</v>
      </c>
      <c r="C18" s="121"/>
      <c r="D18" s="132"/>
      <c r="E18" s="35"/>
      <c r="F18" s="78"/>
      <c r="G18" s="35"/>
      <c r="H18" s="1"/>
    </row>
    <row r="19" spans="1:8" ht="15.75" customHeight="1">
      <c r="A19" s="116" t="s">
        <v>307</v>
      </c>
      <c r="B19" s="87" t="s">
        <v>347</v>
      </c>
      <c r="C19" s="35"/>
      <c r="D19" s="35"/>
      <c r="E19" s="120" t="s">
        <v>348</v>
      </c>
      <c r="F19" s="46"/>
      <c r="G19" s="35"/>
      <c r="H19" s="1"/>
    </row>
    <row r="20" spans="1:8" ht="15.75" customHeight="1">
      <c r="A20" s="116" t="s">
        <v>354</v>
      </c>
      <c r="B20" s="87" t="s">
        <v>347</v>
      </c>
      <c r="C20" s="35"/>
      <c r="D20" s="56"/>
      <c r="E20" s="120" t="s">
        <v>355</v>
      </c>
      <c r="F20" s="1"/>
      <c r="G20" s="35"/>
      <c r="H20" s="1"/>
    </row>
    <row r="21" spans="1:8" ht="30" customHeight="1">
      <c r="A21" s="116" t="s">
        <v>115</v>
      </c>
      <c r="B21" s="87" t="s">
        <v>212</v>
      </c>
      <c r="C21" s="35">
        <v>639</v>
      </c>
      <c r="D21" s="56">
        <v>639</v>
      </c>
      <c r="E21" s="35">
        <v>920</v>
      </c>
      <c r="F21" s="78">
        <v>1070</v>
      </c>
      <c r="G21" s="35">
        <v>1070</v>
      </c>
      <c r="H21" s="1"/>
    </row>
    <row r="22" spans="1:8" ht="15.75" customHeight="1">
      <c r="A22" s="116" t="s">
        <v>113</v>
      </c>
      <c r="B22" s="87"/>
      <c r="C22" s="35"/>
      <c r="D22" s="78"/>
      <c r="E22" s="35"/>
      <c r="F22" s="78"/>
      <c r="G22" s="35"/>
      <c r="H22" s="1"/>
    </row>
    <row r="23" spans="1:8" ht="15.75" customHeight="1">
      <c r="A23" s="116" t="s">
        <v>240</v>
      </c>
      <c r="B23" s="87" t="s">
        <v>212</v>
      </c>
      <c r="C23" s="35">
        <v>2661</v>
      </c>
      <c r="D23" s="78">
        <v>2761</v>
      </c>
      <c r="E23" s="35">
        <v>2825</v>
      </c>
      <c r="F23" s="129">
        <v>3425</v>
      </c>
      <c r="G23" s="128">
        <v>3425</v>
      </c>
      <c r="H23" s="1"/>
    </row>
    <row r="24" spans="1:8" ht="30.75" customHeight="1">
      <c r="A24" s="116" t="s">
        <v>241</v>
      </c>
      <c r="B24" s="87" t="s">
        <v>212</v>
      </c>
      <c r="C24" s="35"/>
      <c r="D24" s="78"/>
      <c r="E24" s="35"/>
      <c r="F24" s="78"/>
      <c r="G24" s="35"/>
      <c r="H24" s="1"/>
    </row>
    <row r="25" spans="1:8" ht="30.75" customHeight="1">
      <c r="A25" s="116" t="s">
        <v>114</v>
      </c>
      <c r="B25" s="87" t="s">
        <v>212</v>
      </c>
      <c r="C25" s="35"/>
      <c r="D25" s="78"/>
      <c r="E25" s="35"/>
      <c r="F25" s="78"/>
      <c r="G25" s="35"/>
      <c r="H25" s="1"/>
    </row>
    <row r="26" spans="1:8" ht="27.75" customHeight="1">
      <c r="A26" s="116" t="s">
        <v>242</v>
      </c>
      <c r="B26" s="87" t="s">
        <v>212</v>
      </c>
      <c r="C26" s="35"/>
      <c r="D26" s="78"/>
      <c r="E26" s="35"/>
      <c r="F26" s="78"/>
      <c r="G26" s="35"/>
      <c r="H26" s="1"/>
    </row>
    <row r="27" spans="1:8" ht="18" customHeight="1">
      <c r="A27" s="116" t="s">
        <v>206</v>
      </c>
      <c r="B27" s="87"/>
      <c r="C27" s="35"/>
      <c r="D27" s="78"/>
      <c r="E27" s="35"/>
      <c r="F27" s="78"/>
      <c r="G27" s="35"/>
      <c r="H27" s="1"/>
    </row>
    <row r="28" spans="1:8" ht="30.75" customHeight="1">
      <c r="A28" s="116" t="s">
        <v>243</v>
      </c>
      <c r="B28" s="87" t="s">
        <v>212</v>
      </c>
      <c r="C28" s="35"/>
      <c r="D28" s="78"/>
      <c r="E28" s="35"/>
      <c r="F28" s="78"/>
      <c r="G28" s="35"/>
      <c r="H28" s="1"/>
    </row>
    <row r="29" spans="1:8" ht="28.5" customHeight="1">
      <c r="A29" s="116" t="s">
        <v>244</v>
      </c>
      <c r="B29" s="87" t="s">
        <v>212</v>
      </c>
      <c r="C29" s="35"/>
      <c r="D29" s="78"/>
      <c r="E29" s="35"/>
      <c r="F29" s="78"/>
      <c r="G29" s="35"/>
      <c r="H29" s="1"/>
    </row>
    <row r="30" spans="1:8" ht="17.25" customHeight="1">
      <c r="A30" s="116" t="s">
        <v>183</v>
      </c>
      <c r="B30" s="119"/>
      <c r="C30" s="35"/>
      <c r="D30" s="78"/>
      <c r="E30" s="35"/>
      <c r="F30" s="78"/>
      <c r="G30" s="35"/>
      <c r="H30" s="1"/>
    </row>
    <row r="31" spans="1:8" ht="30.75" customHeight="1">
      <c r="A31" s="116" t="s">
        <v>245</v>
      </c>
      <c r="B31" s="87" t="s">
        <v>353</v>
      </c>
      <c r="C31" s="35">
        <v>23</v>
      </c>
      <c r="D31" s="78">
        <v>23</v>
      </c>
      <c r="E31" s="35">
        <v>22</v>
      </c>
      <c r="F31" s="78">
        <v>22</v>
      </c>
      <c r="G31" s="35">
        <v>22</v>
      </c>
      <c r="H31" s="1"/>
    </row>
    <row r="32" spans="1:8" ht="30.75" customHeight="1">
      <c r="A32" s="116" t="s">
        <v>375</v>
      </c>
      <c r="B32" s="87" t="s">
        <v>116</v>
      </c>
      <c r="C32" s="35">
        <v>138</v>
      </c>
      <c r="D32" s="78">
        <v>151</v>
      </c>
      <c r="E32" s="35">
        <v>152</v>
      </c>
      <c r="F32" s="78">
        <v>152</v>
      </c>
      <c r="G32" s="35">
        <v>152</v>
      </c>
      <c r="H32" s="1"/>
    </row>
    <row r="33" spans="1:8" ht="30" customHeight="1">
      <c r="A33" s="116" t="s">
        <v>246</v>
      </c>
      <c r="B33" s="87" t="s">
        <v>116</v>
      </c>
      <c r="C33" s="35"/>
      <c r="D33" s="78"/>
      <c r="E33" s="35"/>
      <c r="F33" s="78"/>
      <c r="G33" s="35"/>
      <c r="H33" s="1"/>
    </row>
    <row r="34" spans="1:8" ht="30.75" customHeight="1">
      <c r="A34" s="116" t="s">
        <v>247</v>
      </c>
      <c r="B34" s="87" t="s">
        <v>249</v>
      </c>
      <c r="C34" s="35">
        <v>19</v>
      </c>
      <c r="D34" s="78">
        <v>19</v>
      </c>
      <c r="E34" s="35">
        <v>20</v>
      </c>
      <c r="F34" s="78">
        <v>20</v>
      </c>
      <c r="G34" s="35">
        <v>20</v>
      </c>
      <c r="H34" s="1"/>
    </row>
    <row r="35" spans="1:8" ht="34.5" customHeight="1">
      <c r="A35" s="116" t="s">
        <v>248</v>
      </c>
      <c r="B35" s="87" t="s">
        <v>249</v>
      </c>
      <c r="C35" s="35">
        <v>22</v>
      </c>
      <c r="D35" s="78">
        <v>22</v>
      </c>
      <c r="E35" s="35">
        <v>23</v>
      </c>
      <c r="F35" s="78">
        <v>23</v>
      </c>
      <c r="G35" s="35">
        <v>23</v>
      </c>
      <c r="H35" s="1"/>
    </row>
    <row r="36" spans="1:8" ht="45" customHeight="1">
      <c r="A36" s="117" t="s">
        <v>251</v>
      </c>
      <c r="B36" s="87" t="s">
        <v>250</v>
      </c>
      <c r="C36" s="35"/>
      <c r="D36" s="78"/>
      <c r="E36" s="35"/>
      <c r="F36" s="78"/>
      <c r="G36" s="35"/>
      <c r="H36" s="1"/>
    </row>
    <row r="37" spans="1:8" ht="30">
      <c r="A37" s="116" t="s">
        <v>252</v>
      </c>
      <c r="B37" s="87" t="s">
        <v>299</v>
      </c>
      <c r="C37" s="128">
        <v>0.41</v>
      </c>
      <c r="D37" s="129">
        <v>0.41</v>
      </c>
      <c r="E37" s="128">
        <v>0.4</v>
      </c>
      <c r="F37" s="129">
        <v>0.4</v>
      </c>
      <c r="G37" s="128">
        <v>0.4</v>
      </c>
      <c r="H37" s="1"/>
    </row>
    <row r="38" spans="1:8" ht="30">
      <c r="A38" s="116" t="s">
        <v>253</v>
      </c>
      <c r="B38" s="87" t="s">
        <v>299</v>
      </c>
      <c r="C38" s="128">
        <v>0.21</v>
      </c>
      <c r="D38" s="129">
        <v>0.21</v>
      </c>
      <c r="E38" s="128">
        <v>0.2</v>
      </c>
      <c r="F38" s="129">
        <v>0.2</v>
      </c>
      <c r="G38" s="128">
        <v>0.2</v>
      </c>
      <c r="H38" s="1"/>
    </row>
    <row r="39" spans="1:8" ht="45" customHeight="1">
      <c r="A39" s="116" t="s">
        <v>254</v>
      </c>
      <c r="B39" s="87" t="s">
        <v>352</v>
      </c>
      <c r="C39" s="35">
        <v>284</v>
      </c>
      <c r="D39" s="78">
        <v>417</v>
      </c>
      <c r="E39" s="35">
        <v>490</v>
      </c>
      <c r="F39" s="78">
        <v>490</v>
      </c>
      <c r="G39" s="35">
        <v>490</v>
      </c>
      <c r="H39" s="1"/>
    </row>
    <row r="40" spans="1:8" ht="60.75" customHeight="1" thickBot="1">
      <c r="A40" s="118" t="s">
        <v>195</v>
      </c>
      <c r="B40" s="76" t="s">
        <v>6</v>
      </c>
      <c r="C40" s="36">
        <v>100</v>
      </c>
      <c r="D40" s="115">
        <v>100</v>
      </c>
      <c r="E40" s="36">
        <v>100</v>
      </c>
      <c r="F40" s="115">
        <v>100</v>
      </c>
      <c r="G40" s="36">
        <v>100</v>
      </c>
      <c r="H40" s="1"/>
    </row>
    <row r="41" spans="1:8" ht="15">
      <c r="A41" s="3"/>
      <c r="B41" s="3"/>
      <c r="C41" s="1"/>
      <c r="D41" s="1"/>
      <c r="E41" s="1"/>
      <c r="F41" s="1"/>
      <c r="G41" s="1"/>
      <c r="H41" s="1"/>
    </row>
    <row r="42" spans="1:8" ht="15">
      <c r="A42" s="3"/>
      <c r="B42" s="3"/>
      <c r="C42" s="1"/>
      <c r="D42" s="1"/>
      <c r="E42" s="1"/>
      <c r="F42" s="1"/>
      <c r="G42" s="1"/>
      <c r="H42" s="1"/>
    </row>
    <row r="43" spans="1:8" ht="15">
      <c r="A43" s="3"/>
      <c r="B43" s="3"/>
      <c r="C43" s="1"/>
      <c r="D43" s="1"/>
      <c r="E43" s="1"/>
      <c r="F43" s="1"/>
      <c r="G43" s="1"/>
      <c r="H43" s="1"/>
    </row>
    <row r="44" spans="1:8" ht="15">
      <c r="A44" s="3"/>
      <c r="B44" s="3"/>
      <c r="C44" s="1"/>
      <c r="D44" s="1"/>
      <c r="E44" s="1"/>
      <c r="F44" s="1"/>
      <c r="G44" s="1"/>
      <c r="H44" s="1"/>
    </row>
    <row r="45" spans="1:8" ht="15">
      <c r="A45" s="3"/>
      <c r="B45" s="3"/>
      <c r="C45" s="1"/>
      <c r="D45" s="1"/>
      <c r="E45" s="1"/>
      <c r="F45" s="1"/>
      <c r="G45" s="1"/>
      <c r="H45" s="1"/>
    </row>
    <row r="46" spans="1:8" ht="15">
      <c r="A46" s="3"/>
      <c r="B46" s="3"/>
      <c r="C46" s="1"/>
      <c r="D46" s="1"/>
      <c r="E46" s="1"/>
      <c r="F46" s="1"/>
      <c r="G46" s="1"/>
      <c r="H46" s="1"/>
    </row>
    <row r="47" spans="1:8" ht="15">
      <c r="A47" s="3"/>
      <c r="B47" s="3"/>
      <c r="C47" s="1"/>
      <c r="D47" s="1"/>
      <c r="E47" s="1"/>
      <c r="F47" s="1"/>
      <c r="G47" s="1"/>
      <c r="H47" s="1"/>
    </row>
    <row r="48" spans="1:8" ht="15">
      <c r="A48" s="3"/>
      <c r="B48" s="3"/>
      <c r="C48" s="1"/>
      <c r="D48" s="1"/>
      <c r="E48" s="1"/>
      <c r="F48" s="1"/>
      <c r="G48" s="1"/>
      <c r="H48" s="1"/>
    </row>
    <row r="49" spans="1:8" ht="15">
      <c r="A49" s="3"/>
      <c r="B49" s="3"/>
      <c r="C49" s="1"/>
      <c r="D49" s="1"/>
      <c r="E49" s="1"/>
      <c r="F49" s="1"/>
      <c r="G49" s="1"/>
      <c r="H49" s="1"/>
    </row>
    <row r="50" spans="1:8" ht="15">
      <c r="A50" s="3"/>
      <c r="B50" s="3"/>
      <c r="C50" s="1"/>
      <c r="D50" s="1"/>
      <c r="E50" s="1"/>
      <c r="F50" s="1"/>
      <c r="G50" s="1"/>
      <c r="H50" s="1"/>
    </row>
    <row r="51" spans="1:8" ht="15">
      <c r="A51" s="3"/>
      <c r="B51" s="3"/>
      <c r="C51" s="1"/>
      <c r="D51" s="1"/>
      <c r="E51" s="1"/>
      <c r="F51" s="1"/>
      <c r="G51" s="1"/>
      <c r="H51" s="1"/>
    </row>
    <row r="52" spans="1:8" ht="15">
      <c r="A52" s="3"/>
      <c r="B52" s="3"/>
      <c r="C52" s="1"/>
      <c r="D52" s="1"/>
      <c r="E52" s="1"/>
      <c r="F52" s="1"/>
      <c r="G52" s="1"/>
      <c r="H52" s="1"/>
    </row>
    <row r="53" spans="1:8" ht="15">
      <c r="A53" s="3"/>
      <c r="B53" s="3"/>
      <c r="C53" s="1"/>
      <c r="D53" s="1"/>
      <c r="E53" s="1"/>
      <c r="F53" s="1"/>
      <c r="G53" s="1"/>
      <c r="H53" s="1"/>
    </row>
    <row r="54" spans="1:8" ht="15">
      <c r="A54" s="3"/>
      <c r="B54" s="3"/>
      <c r="C54" s="1"/>
      <c r="D54" s="1"/>
      <c r="E54" s="1"/>
      <c r="F54" s="1"/>
      <c r="G54" s="1"/>
      <c r="H54" s="1"/>
    </row>
    <row r="55" spans="1:8" ht="15">
      <c r="A55" s="3"/>
      <c r="B55" s="3"/>
      <c r="C55" s="1"/>
      <c r="D55" s="1"/>
      <c r="E55" s="1"/>
      <c r="F55" s="1"/>
      <c r="G55" s="1"/>
      <c r="H55" s="1"/>
    </row>
    <row r="56" spans="1:8" ht="15">
      <c r="A56" s="3"/>
      <c r="B56" s="3"/>
      <c r="C56" s="1"/>
      <c r="D56" s="1"/>
      <c r="E56" s="1"/>
      <c r="F56" s="1"/>
      <c r="G56" s="1"/>
      <c r="H56" s="1"/>
    </row>
    <row r="57" spans="1:8" ht="15">
      <c r="A57" s="3"/>
      <c r="B57" s="3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H95" s="1"/>
    </row>
    <row r="96" spans="1:8" ht="12.75">
      <c r="A96" s="1"/>
      <c r="B96" s="1"/>
      <c r="C96" s="1"/>
      <c r="D96" s="1"/>
      <c r="E96" s="1"/>
      <c r="H96" s="1"/>
    </row>
    <row r="97" spans="1:8" ht="12.75">
      <c r="A97" s="1"/>
      <c r="B97" s="1"/>
      <c r="C97" s="1"/>
      <c r="D97" s="1"/>
      <c r="E97" s="1"/>
      <c r="H97" s="1"/>
    </row>
    <row r="98" spans="1:8" ht="12.75">
      <c r="A98" s="1"/>
      <c r="B98" s="1"/>
      <c r="C98" s="1"/>
      <c r="D98" s="1"/>
      <c r="E98" s="1"/>
      <c r="H98" s="1"/>
    </row>
    <row r="99" spans="2:8" ht="12.75">
      <c r="B99" s="1"/>
      <c r="C99" s="1"/>
      <c r="D99" s="1"/>
      <c r="E99" s="1"/>
      <c r="H99" s="1"/>
    </row>
    <row r="100" spans="2:8" ht="12.75">
      <c r="B100" s="1"/>
      <c r="C100" s="1"/>
      <c r="D100" s="1"/>
      <c r="E100" s="1"/>
      <c r="H100" s="1"/>
    </row>
    <row r="101" spans="2:8" ht="12.75">
      <c r="B101" s="1"/>
      <c r="C101" s="1"/>
      <c r="D101" s="1"/>
      <c r="E101" s="1"/>
      <c r="H101" s="1"/>
    </row>
    <row r="102" spans="2:8" ht="12.75">
      <c r="B102" s="1"/>
      <c r="C102" s="1"/>
      <c r="D102" s="1"/>
      <c r="E102" s="1"/>
      <c r="H102" s="1"/>
    </row>
    <row r="103" spans="2:8" ht="12.75">
      <c r="B103" s="1"/>
      <c r="C103" s="1"/>
      <c r="D103" s="1"/>
      <c r="E103" s="1"/>
      <c r="H103" s="1"/>
    </row>
    <row r="104" spans="2:8" ht="12.75">
      <c r="B104" s="1"/>
      <c r="C104" s="1"/>
      <c r="D104" s="1"/>
      <c r="E104" s="1"/>
      <c r="H104" s="1"/>
    </row>
    <row r="105" spans="2:8" ht="12.75">
      <c r="B105" s="1"/>
      <c r="C105" s="1"/>
      <c r="D105" s="1"/>
      <c r="E105" s="1"/>
      <c r="H105" s="1"/>
    </row>
    <row r="106" spans="2:8" ht="12.75">
      <c r="B106" s="1"/>
      <c r="C106" s="1"/>
      <c r="D106" s="1"/>
      <c r="E106" s="1"/>
      <c r="H106" s="1"/>
    </row>
    <row r="107" spans="2:8" ht="12.75">
      <c r="B107" s="1"/>
      <c r="C107" s="1"/>
      <c r="D107" s="1"/>
      <c r="E107" s="1"/>
      <c r="H107" s="1"/>
    </row>
    <row r="108" spans="2:8" ht="12.75">
      <c r="B108" s="1"/>
      <c r="C108" s="1"/>
      <c r="D108" s="1"/>
      <c r="E108" s="1"/>
      <c r="H108" s="1"/>
    </row>
    <row r="109" spans="2:8" ht="12.75">
      <c r="B109" s="1"/>
      <c r="C109" s="1"/>
      <c r="D109" s="1"/>
      <c r="E109" s="1"/>
      <c r="H109" s="1"/>
    </row>
    <row r="110" spans="2:8" ht="12.75">
      <c r="B110" s="1"/>
      <c r="C110" s="1"/>
      <c r="D110" s="1"/>
      <c r="E110" s="1"/>
      <c r="H110" s="1"/>
    </row>
    <row r="111" spans="2:8" ht="12.75">
      <c r="B111" s="1"/>
      <c r="C111" s="1"/>
      <c r="D111" s="1"/>
      <c r="E111" s="1"/>
      <c r="H111" s="1"/>
    </row>
    <row r="112" spans="2:8" ht="12.75">
      <c r="B112" s="1"/>
      <c r="C112" s="1"/>
      <c r="D112" s="1"/>
      <c r="E112" s="1"/>
      <c r="H112" s="1"/>
    </row>
    <row r="113" spans="2:8" ht="12.75">
      <c r="B113" s="1"/>
      <c r="C113" s="1"/>
      <c r="D113" s="1"/>
      <c r="E113" s="1"/>
      <c r="H113" s="1"/>
    </row>
    <row r="114" spans="2:8" ht="12.75">
      <c r="B114" s="1"/>
      <c r="C114" s="1"/>
      <c r="D114" s="1"/>
      <c r="E114" s="1"/>
      <c r="H114" s="1"/>
    </row>
    <row r="115" spans="2:8" ht="12.75">
      <c r="B115" s="1"/>
      <c r="C115" s="1"/>
      <c r="D115" s="1"/>
      <c r="E115" s="1"/>
      <c r="H115" s="1"/>
    </row>
    <row r="116" spans="2:8" ht="12.75">
      <c r="B116" s="1"/>
      <c r="C116" s="1"/>
      <c r="D116" s="1"/>
      <c r="E116" s="1"/>
      <c r="H116" s="1"/>
    </row>
    <row r="117" spans="2:8" ht="12.75">
      <c r="B117" s="1"/>
      <c r="C117" s="1"/>
      <c r="D117" s="1"/>
      <c r="E117" s="1"/>
      <c r="H117" s="1"/>
    </row>
    <row r="118" spans="2:8" ht="12.75">
      <c r="B118" s="1"/>
      <c r="C118" s="1"/>
      <c r="D118" s="1"/>
      <c r="E118" s="1"/>
      <c r="H118" s="1"/>
    </row>
    <row r="119" spans="2:8" ht="12.75">
      <c r="B119" s="1"/>
      <c r="C119" s="1"/>
      <c r="D119" s="1"/>
      <c r="E119" s="1"/>
      <c r="H119" s="1"/>
    </row>
    <row r="120" spans="2:8" ht="12.75">
      <c r="B120" s="1"/>
      <c r="C120" s="1"/>
      <c r="D120" s="1"/>
      <c r="E120" s="1"/>
      <c r="H120" s="1"/>
    </row>
    <row r="121" spans="2:8" ht="12.75">
      <c r="B121" s="1"/>
      <c r="C121" s="1"/>
      <c r="D121" s="1"/>
      <c r="E121" s="1"/>
      <c r="H121" s="1"/>
    </row>
    <row r="122" spans="2:8" ht="12.75">
      <c r="B122" s="1"/>
      <c r="C122" s="1"/>
      <c r="D122" s="1"/>
      <c r="E122" s="1"/>
      <c r="H122" s="1"/>
    </row>
    <row r="123" spans="2:8" ht="12.75">
      <c r="B123" s="1"/>
      <c r="C123" s="1"/>
      <c r="D123" s="1"/>
      <c r="E123" s="1"/>
      <c r="H123" s="1"/>
    </row>
    <row r="124" spans="2:8" ht="12.75">
      <c r="B124" s="1"/>
      <c r="C124" s="1"/>
      <c r="D124" s="1"/>
      <c r="E124" s="1"/>
      <c r="H124" s="1"/>
    </row>
    <row r="125" spans="2:8" ht="12.75">
      <c r="B125" s="1"/>
      <c r="C125" s="1"/>
      <c r="D125" s="1"/>
      <c r="E125" s="1"/>
      <c r="H125" s="1"/>
    </row>
    <row r="126" spans="2:8" ht="12.75">
      <c r="B126" s="1"/>
      <c r="C126" s="1"/>
      <c r="D126" s="1"/>
      <c r="E126" s="1"/>
      <c r="H126" s="1"/>
    </row>
    <row r="127" spans="2:8" ht="12.75">
      <c r="B127" s="1"/>
      <c r="C127" s="1"/>
      <c r="D127" s="1"/>
      <c r="E127" s="1"/>
      <c r="H127" s="1"/>
    </row>
    <row r="128" spans="2:8" ht="12.75">
      <c r="B128" s="1"/>
      <c r="C128" s="1"/>
      <c r="D128" s="1"/>
      <c r="E128" s="1"/>
      <c r="H128" s="1"/>
    </row>
    <row r="129" spans="2:8" ht="12.75">
      <c r="B129" s="1"/>
      <c r="C129" s="1"/>
      <c r="D129" s="1"/>
      <c r="E129" s="1"/>
      <c r="H129" s="1"/>
    </row>
    <row r="130" spans="2:8" ht="12.75">
      <c r="B130" s="1"/>
      <c r="C130" s="1"/>
      <c r="D130" s="1"/>
      <c r="E130" s="1"/>
      <c r="H130" s="1"/>
    </row>
    <row r="131" spans="2:8" ht="12.75">
      <c r="B131" s="1"/>
      <c r="C131" s="1"/>
      <c r="D131" s="1"/>
      <c r="E131" s="1"/>
      <c r="H131" s="1"/>
    </row>
    <row r="132" spans="2:8" ht="12.75">
      <c r="B132" s="1"/>
      <c r="C132" s="1"/>
      <c r="D132" s="1"/>
      <c r="E132" s="1"/>
      <c r="H132" s="1"/>
    </row>
    <row r="133" spans="2:8" ht="12.75">
      <c r="B133" s="1"/>
      <c r="C133" s="1"/>
      <c r="D133" s="1"/>
      <c r="E133" s="1"/>
      <c r="H133" s="1"/>
    </row>
    <row r="134" spans="2:8" ht="12.75">
      <c r="B134" s="1"/>
      <c r="C134" s="1"/>
      <c r="D134" s="1"/>
      <c r="E134" s="1"/>
      <c r="H134" s="1"/>
    </row>
    <row r="135" spans="2:8" ht="12.75">
      <c r="B135" s="1"/>
      <c r="C135" s="1"/>
      <c r="D135" s="1"/>
      <c r="E135" s="1"/>
      <c r="H135" s="1"/>
    </row>
    <row r="136" spans="2:8" ht="12.75">
      <c r="B136" s="1"/>
      <c r="C136" s="1"/>
      <c r="D136" s="1"/>
      <c r="E136" s="1"/>
      <c r="H136" s="1"/>
    </row>
    <row r="137" spans="2:8" ht="12.75">
      <c r="B137" s="1"/>
      <c r="C137" s="1"/>
      <c r="D137" s="1"/>
      <c r="E137" s="1"/>
      <c r="H137" s="1"/>
    </row>
    <row r="138" spans="2:8" ht="12.75">
      <c r="B138" s="1"/>
      <c r="C138" s="1"/>
      <c r="D138" s="1"/>
      <c r="E138" s="1"/>
      <c r="H138" s="1"/>
    </row>
    <row r="139" spans="2:8" ht="12.75">
      <c r="B139" s="1"/>
      <c r="C139" s="1"/>
      <c r="D139" s="1"/>
      <c r="E139" s="1"/>
      <c r="H139" s="1"/>
    </row>
    <row r="140" spans="2:8" ht="12.75">
      <c r="B140" s="1"/>
      <c r="C140" s="1"/>
      <c r="D140" s="1"/>
      <c r="E140" s="1"/>
      <c r="H140" s="1"/>
    </row>
    <row r="141" spans="2:8" ht="12.75">
      <c r="B141" s="1"/>
      <c r="C141" s="1"/>
      <c r="D141" s="1"/>
      <c r="E141" s="1"/>
      <c r="H141" s="1"/>
    </row>
    <row r="142" spans="2:5" ht="12.75">
      <c r="B142" s="1"/>
      <c r="C142" s="1"/>
      <c r="D142" s="1"/>
      <c r="E142" s="1"/>
    </row>
    <row r="143" spans="2:5" ht="12.75">
      <c r="B143" s="1"/>
      <c r="C143" s="1"/>
      <c r="D143" s="1"/>
      <c r="E143" s="1"/>
    </row>
    <row r="144" spans="2:5" ht="12.75">
      <c r="B144" s="1"/>
      <c r="C144" s="1"/>
      <c r="D144" s="1"/>
      <c r="E144" s="1"/>
    </row>
    <row r="145" spans="2:5" ht="12.75"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2:5" ht="12.75">
      <c r="B147" s="1"/>
      <c r="C147" s="1"/>
      <c r="D147" s="1"/>
      <c r="E147" s="1"/>
    </row>
    <row r="148" spans="2:5" ht="12.75">
      <c r="B148" s="1"/>
      <c r="C148" s="1"/>
      <c r="D148" s="1"/>
      <c r="E148" s="1"/>
    </row>
    <row r="149" spans="2:5" ht="12.75">
      <c r="B149" s="1"/>
      <c r="C149" s="1"/>
      <c r="D149" s="1"/>
      <c r="E149" s="1"/>
    </row>
    <row r="150" spans="2:5" ht="12.75">
      <c r="B150" s="1"/>
      <c r="C150" s="1"/>
      <c r="D150" s="1"/>
      <c r="E150" s="1"/>
    </row>
    <row r="151" spans="2:5" ht="12.75">
      <c r="B151" s="1"/>
      <c r="C151" s="1"/>
      <c r="D151" s="1"/>
      <c r="E151" s="1"/>
    </row>
    <row r="152" spans="2:5" ht="12.75">
      <c r="B152" s="1"/>
      <c r="C152" s="1"/>
      <c r="D152" s="1"/>
      <c r="E152" s="1"/>
    </row>
    <row r="153" spans="2:5" ht="12.75">
      <c r="B153" s="1"/>
      <c r="C153" s="1"/>
      <c r="D153" s="1"/>
      <c r="E153" s="1"/>
    </row>
    <row r="154" spans="2:5" ht="12.75">
      <c r="B154" s="1"/>
      <c r="C154" s="1"/>
      <c r="D154" s="1"/>
      <c r="E154" s="1"/>
    </row>
    <row r="155" spans="2:5" ht="12.75">
      <c r="B155" s="1"/>
      <c r="C155" s="1"/>
      <c r="D155" s="1"/>
      <c r="E155" s="1"/>
    </row>
    <row r="156" spans="2:5" ht="12.75">
      <c r="B156" s="1"/>
      <c r="C156" s="1"/>
      <c r="D156" s="1"/>
      <c r="E156" s="1"/>
    </row>
    <row r="157" spans="2:5" ht="12.75">
      <c r="B157" s="1"/>
      <c r="C157" s="1"/>
      <c r="D157" s="1"/>
      <c r="E157" s="1"/>
    </row>
    <row r="158" spans="2:5" ht="12.75">
      <c r="B158" s="1"/>
      <c r="C158" s="1"/>
      <c r="D158" s="1"/>
      <c r="E158" s="1"/>
    </row>
    <row r="159" spans="2:5" ht="12.75">
      <c r="B159" s="1"/>
      <c r="C159" s="1"/>
      <c r="D159" s="1"/>
      <c r="E159" s="1"/>
    </row>
    <row r="160" spans="2:5" ht="12.75">
      <c r="B160" s="1"/>
      <c r="C160" s="1"/>
      <c r="D160" s="1"/>
      <c r="E160" s="1"/>
    </row>
    <row r="161" spans="2:5" ht="12.75">
      <c r="B161" s="1"/>
      <c r="C161" s="1"/>
      <c r="D161" s="1"/>
      <c r="E161" s="1"/>
    </row>
    <row r="162" spans="2:5" ht="12.75">
      <c r="B162" s="1"/>
      <c r="C162" s="1"/>
      <c r="D162" s="1"/>
      <c r="E162" s="1"/>
    </row>
    <row r="163" spans="2:5" ht="12.75">
      <c r="B163" s="1"/>
      <c r="C163" s="1"/>
      <c r="D163" s="1"/>
      <c r="E163" s="1"/>
    </row>
    <row r="164" spans="2:5" ht="12.75">
      <c r="B164" s="1"/>
      <c r="C164" s="1"/>
      <c r="D164" s="1"/>
      <c r="E164" s="1"/>
    </row>
    <row r="165" spans="2:5" ht="12.75">
      <c r="B165" s="1"/>
      <c r="C165" s="1"/>
      <c r="D165" s="1"/>
      <c r="E165" s="1"/>
    </row>
    <row r="166" spans="2:5" ht="12.75">
      <c r="B166" s="1"/>
      <c r="C166" s="1"/>
      <c r="D166" s="1"/>
      <c r="E166" s="1"/>
    </row>
    <row r="167" spans="2:5" ht="12.75">
      <c r="B167" s="1"/>
      <c r="C167" s="1"/>
      <c r="D167" s="1"/>
      <c r="E167" s="1"/>
    </row>
    <row r="168" spans="2:5" ht="12.75">
      <c r="B168" s="1"/>
      <c r="C168" s="1"/>
      <c r="D168" s="1"/>
      <c r="E168" s="1"/>
    </row>
    <row r="169" spans="2:5" ht="12.75">
      <c r="B169" s="1"/>
      <c r="C169" s="1"/>
      <c r="D169" s="1"/>
      <c r="E169" s="1"/>
    </row>
    <row r="170" spans="2:5" ht="12.75">
      <c r="B170" s="1"/>
      <c r="C170" s="1"/>
      <c r="D170" s="1"/>
      <c r="E170" s="1"/>
    </row>
    <row r="171" spans="2:5" ht="12.75">
      <c r="B171" s="1"/>
      <c r="C171" s="1"/>
      <c r="D171" s="1"/>
      <c r="E171" s="1"/>
    </row>
    <row r="172" spans="2:5" ht="12.75">
      <c r="B172" s="1"/>
      <c r="C172" s="1"/>
      <c r="D172" s="1"/>
      <c r="E172" s="1"/>
    </row>
    <row r="173" spans="2:5" ht="12.75">
      <c r="B173" s="1"/>
      <c r="C173" s="1"/>
      <c r="D173" s="1"/>
      <c r="E173" s="1"/>
    </row>
    <row r="174" spans="2:5" ht="12.75">
      <c r="B174" s="1"/>
      <c r="C174" s="1"/>
      <c r="D174" s="1"/>
      <c r="E174" s="1"/>
    </row>
    <row r="175" spans="2:5" ht="12.75">
      <c r="B175" s="1"/>
      <c r="C175" s="1"/>
      <c r="D175" s="1"/>
      <c r="E175" s="1"/>
    </row>
    <row r="176" spans="2:5" ht="12.75">
      <c r="B176" s="1"/>
      <c r="C176" s="1"/>
      <c r="D176" s="1"/>
      <c r="E176" s="1"/>
    </row>
    <row r="177" spans="2:5" ht="12.75">
      <c r="B177" s="1"/>
      <c r="C177" s="1"/>
      <c r="D177" s="1"/>
      <c r="E177" s="1"/>
    </row>
    <row r="178" spans="2:5" ht="12.75">
      <c r="B178" s="1"/>
      <c r="C178" s="1"/>
      <c r="D178" s="1"/>
      <c r="E178" s="1"/>
    </row>
    <row r="179" spans="2:5" ht="12.75">
      <c r="B179" s="1"/>
      <c r="C179" s="1"/>
      <c r="D179" s="1"/>
      <c r="E179" s="1"/>
    </row>
    <row r="180" spans="2:5" ht="12.75">
      <c r="B180" s="1"/>
      <c r="C180" s="1"/>
      <c r="D180" s="1"/>
      <c r="E180" s="1"/>
    </row>
    <row r="181" spans="2:5" ht="12.75">
      <c r="B181" s="1"/>
      <c r="C181" s="1"/>
      <c r="D181" s="1"/>
      <c r="E181" s="1"/>
    </row>
    <row r="182" spans="2:5" ht="12.75">
      <c r="B182" s="1"/>
      <c r="C182" s="1"/>
      <c r="D182" s="1"/>
      <c r="E182" s="1"/>
    </row>
    <row r="183" spans="2:5" ht="12.75">
      <c r="B183" s="1"/>
      <c r="C183" s="1"/>
      <c r="D183" s="1"/>
      <c r="E183" s="1"/>
    </row>
    <row r="184" spans="2:5" ht="12.75">
      <c r="B184" s="1"/>
      <c r="C184" s="1"/>
      <c r="D184" s="1"/>
      <c r="E184" s="1"/>
    </row>
    <row r="185" spans="2:5" ht="12.75">
      <c r="B185" s="1"/>
      <c r="C185" s="1"/>
      <c r="D185" s="1"/>
      <c r="E185" s="1"/>
    </row>
    <row r="186" spans="2:5" ht="12.75">
      <c r="B186" s="1"/>
      <c r="C186" s="1"/>
      <c r="D186" s="1"/>
      <c r="E186" s="1"/>
    </row>
    <row r="187" spans="2:5" ht="12.75">
      <c r="B187" s="1"/>
      <c r="C187" s="1"/>
      <c r="D187" s="1"/>
      <c r="E187" s="1"/>
    </row>
    <row r="188" spans="2:5" ht="12.75">
      <c r="B188" s="1"/>
      <c r="C188" s="1"/>
      <c r="D188" s="1"/>
      <c r="E188" s="1"/>
    </row>
    <row r="189" spans="2:5" ht="12.75">
      <c r="B189" s="1"/>
      <c r="C189" s="1"/>
      <c r="D189" s="1"/>
      <c r="E189" s="1"/>
    </row>
    <row r="190" spans="2:5" ht="12.75">
      <c r="B190" s="1"/>
      <c r="C190" s="1"/>
      <c r="D190" s="1"/>
      <c r="E190" s="1"/>
    </row>
    <row r="191" spans="2:5" ht="12.75">
      <c r="B191" s="1"/>
      <c r="C191" s="1"/>
      <c r="D191" s="1"/>
      <c r="E191" s="1"/>
    </row>
    <row r="192" spans="2:5" ht="12.75">
      <c r="B192" s="1"/>
      <c r="C192" s="1"/>
      <c r="D192" s="1"/>
      <c r="E192" s="1"/>
    </row>
    <row r="193" spans="2:5" ht="12.75">
      <c r="B193" s="1"/>
      <c r="C193" s="1"/>
      <c r="D193" s="1"/>
      <c r="E193" s="1"/>
    </row>
    <row r="194" spans="2:5" ht="12.75">
      <c r="B194" s="1"/>
      <c r="C194" s="1"/>
      <c r="D194" s="1"/>
      <c r="E194" s="1"/>
    </row>
    <row r="195" spans="2:5" ht="12.75">
      <c r="B195" s="1"/>
      <c r="C195" s="1"/>
      <c r="D195" s="1"/>
      <c r="E195" s="1"/>
    </row>
    <row r="196" spans="2:5" ht="12.75">
      <c r="B196" s="1"/>
      <c r="C196" s="1"/>
      <c r="D196" s="1"/>
      <c r="E196" s="1"/>
    </row>
    <row r="197" spans="2:5" ht="12.75">
      <c r="B197" s="1"/>
      <c r="C197" s="1"/>
      <c r="D197" s="1"/>
      <c r="E197" s="1"/>
    </row>
    <row r="198" spans="2:5" ht="12.75">
      <c r="B198" s="1"/>
      <c r="C198" s="1"/>
      <c r="D198" s="1"/>
      <c r="E198" s="1"/>
    </row>
    <row r="199" spans="2:5" ht="12.75">
      <c r="B199" s="1"/>
      <c r="C199" s="1"/>
      <c r="D199" s="1"/>
      <c r="E199" s="1"/>
    </row>
    <row r="200" spans="2:5" ht="12.75">
      <c r="B200" s="1"/>
      <c r="C200" s="1"/>
      <c r="D200" s="1"/>
      <c r="E200" s="1"/>
    </row>
    <row r="201" spans="2:5" ht="12.75">
      <c r="B201" s="1"/>
      <c r="C201" s="1"/>
      <c r="D201" s="1"/>
      <c r="E201" s="1"/>
    </row>
    <row r="202" spans="2:5" ht="12.75">
      <c r="B202" s="1"/>
      <c r="C202" s="1"/>
      <c r="D202" s="1"/>
      <c r="E202" s="1"/>
    </row>
    <row r="203" spans="2:5" ht="12.75">
      <c r="B203" s="1"/>
      <c r="C203" s="1"/>
      <c r="D203" s="1"/>
      <c r="E203" s="1"/>
    </row>
    <row r="204" spans="2:5" ht="12.75">
      <c r="B204" s="1"/>
      <c r="C204" s="1"/>
      <c r="D204" s="1"/>
      <c r="E204" s="1"/>
    </row>
    <row r="205" spans="2:5" ht="12.75">
      <c r="B205" s="1"/>
      <c r="C205" s="1"/>
      <c r="D205" s="1"/>
      <c r="E205" s="1"/>
    </row>
    <row r="206" spans="2:5" ht="12.75">
      <c r="B206" s="1"/>
      <c r="C206" s="1"/>
      <c r="D206" s="1"/>
      <c r="E206" s="1"/>
    </row>
    <row r="207" spans="2:5" ht="12.75">
      <c r="B207" s="1"/>
      <c r="C207" s="1"/>
      <c r="D207" s="1"/>
      <c r="E207" s="1"/>
    </row>
    <row r="208" spans="2:5" ht="12.75">
      <c r="B208" s="1"/>
      <c r="C208" s="1"/>
      <c r="D208" s="1"/>
      <c r="E208" s="1"/>
    </row>
    <row r="209" spans="2:5" ht="12.75">
      <c r="B209" s="1"/>
      <c r="C209" s="1"/>
      <c r="D209" s="1"/>
      <c r="E209" s="1"/>
    </row>
    <row r="210" spans="2:5" ht="12.75">
      <c r="B210" s="1"/>
      <c r="C210" s="1"/>
      <c r="D210" s="1"/>
      <c r="E210" s="1"/>
    </row>
    <row r="211" spans="2:5" ht="12.75">
      <c r="B211" s="1"/>
      <c r="C211" s="1"/>
      <c r="D211" s="1"/>
      <c r="E211" s="1"/>
    </row>
    <row r="212" spans="2:5" ht="12.75">
      <c r="B212" s="1"/>
      <c r="C212" s="1"/>
      <c r="D212" s="1"/>
      <c r="E212" s="1"/>
    </row>
    <row r="213" spans="2:5" ht="12.75">
      <c r="B213" s="1"/>
      <c r="C213" s="1"/>
      <c r="D213" s="1"/>
      <c r="E213" s="1"/>
    </row>
    <row r="214" spans="2:5" ht="12.75">
      <c r="B214" s="1"/>
      <c r="C214" s="1"/>
      <c r="D214" s="1"/>
      <c r="E214" s="1"/>
    </row>
    <row r="215" spans="2:5" ht="12.75">
      <c r="B215" s="1"/>
      <c r="C215" s="1"/>
      <c r="D215" s="1"/>
      <c r="E215" s="1"/>
    </row>
    <row r="216" spans="2:5" ht="12.75">
      <c r="B216" s="1"/>
      <c r="C216" s="1"/>
      <c r="D216" s="1"/>
      <c r="E216" s="1"/>
    </row>
    <row r="217" spans="2:5" ht="12.75">
      <c r="B217" s="1"/>
      <c r="C217" s="1"/>
      <c r="D217" s="1"/>
      <c r="E217" s="1"/>
    </row>
    <row r="218" spans="2:5" ht="12.75">
      <c r="B218" s="1"/>
      <c r="C218" s="1"/>
      <c r="D218" s="1"/>
      <c r="E218" s="1"/>
    </row>
    <row r="219" spans="2:5" ht="12.75">
      <c r="B219" s="1"/>
      <c r="C219" s="1"/>
      <c r="D219" s="1"/>
      <c r="E219" s="1"/>
    </row>
    <row r="220" spans="2:5" ht="12.75">
      <c r="B220" s="1"/>
      <c r="C220" s="1"/>
      <c r="D220" s="1"/>
      <c r="E220" s="1"/>
    </row>
    <row r="221" spans="2:5" ht="12.75">
      <c r="B221" s="1"/>
      <c r="C221" s="1"/>
      <c r="D221" s="1"/>
      <c r="E221" s="1"/>
    </row>
    <row r="222" spans="2:5" ht="12.75">
      <c r="B222" s="1"/>
      <c r="C222" s="1"/>
      <c r="D222" s="1"/>
      <c r="E222" s="1"/>
    </row>
    <row r="223" spans="2:5" ht="12.75">
      <c r="B223" s="1"/>
      <c r="C223" s="1"/>
      <c r="D223" s="1"/>
      <c r="E223" s="1"/>
    </row>
    <row r="224" spans="2:5" ht="12.75">
      <c r="B224" s="1"/>
      <c r="C224" s="1"/>
      <c r="D224" s="1"/>
      <c r="E224" s="1"/>
    </row>
    <row r="225" spans="2:5" ht="12.75">
      <c r="B225" s="1"/>
      <c r="C225" s="1"/>
      <c r="D225" s="1"/>
      <c r="E225" s="1"/>
    </row>
    <row r="226" spans="2:5" ht="12.75">
      <c r="B226" s="1"/>
      <c r="C226" s="1"/>
      <c r="D226" s="1"/>
      <c r="E226" s="1"/>
    </row>
    <row r="227" spans="2:5" ht="12.75">
      <c r="B227" s="1"/>
      <c r="C227" s="1"/>
      <c r="D227" s="1"/>
      <c r="E227" s="1"/>
    </row>
    <row r="228" spans="2:5" ht="12.75">
      <c r="B228" s="1"/>
      <c r="C228" s="1"/>
      <c r="D228" s="1"/>
      <c r="E228" s="1"/>
    </row>
    <row r="229" spans="2:5" ht="12.75">
      <c r="B229" s="1"/>
      <c r="C229" s="1"/>
      <c r="D229" s="1"/>
      <c r="E229" s="1"/>
    </row>
    <row r="230" spans="2:5" ht="12.75">
      <c r="B230" s="1"/>
      <c r="C230" s="1"/>
      <c r="D230" s="1"/>
      <c r="E230" s="1"/>
    </row>
    <row r="231" spans="2:5" ht="12.75">
      <c r="B231" s="1"/>
      <c r="C231" s="1"/>
      <c r="D231" s="1"/>
      <c r="E231" s="1"/>
    </row>
    <row r="232" spans="2:5" ht="12.75">
      <c r="B232" s="1"/>
      <c r="C232" s="1"/>
      <c r="D232" s="1"/>
      <c r="E232" s="1"/>
    </row>
    <row r="233" spans="2:5" ht="12.75">
      <c r="B233" s="1"/>
      <c r="C233" s="1"/>
      <c r="D233" s="1"/>
      <c r="E233" s="1"/>
    </row>
    <row r="234" spans="2:5" ht="12.75">
      <c r="B234" s="1"/>
      <c r="C234" s="1"/>
      <c r="D234" s="1"/>
      <c r="E234" s="1"/>
    </row>
    <row r="235" spans="2:5" ht="12.75">
      <c r="B235" s="1"/>
      <c r="C235" s="1"/>
      <c r="D235" s="1"/>
      <c r="E235" s="1"/>
    </row>
    <row r="236" spans="2:5" ht="12.75">
      <c r="B236" s="1"/>
      <c r="C236" s="1"/>
      <c r="D236" s="1"/>
      <c r="E236" s="1"/>
    </row>
    <row r="237" spans="2:5" ht="12.75">
      <c r="B237" s="1"/>
      <c r="C237" s="1"/>
      <c r="D237" s="1"/>
      <c r="E237" s="1"/>
    </row>
    <row r="238" spans="2:5" ht="12.75">
      <c r="B238" s="1"/>
      <c r="C238" s="1"/>
      <c r="D238" s="1"/>
      <c r="E238" s="1"/>
    </row>
  </sheetData>
  <mergeCells count="1">
    <mergeCell ref="E2:G2"/>
  </mergeCells>
  <printOptions/>
  <pageMargins left="0.984251968503937" right="0.3937007874015748" top="0.5905511811023623" bottom="0.5905511811023623" header="0.5118110236220472" footer="0.5118110236220472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selection activeCell="K14" sqref="K14"/>
    </sheetView>
  </sheetViews>
  <sheetFormatPr defaultColWidth="9.00390625" defaultRowHeight="12.75"/>
  <cols>
    <col min="1" max="1" width="41.75390625" style="0" customWidth="1"/>
    <col min="2" max="2" width="19.375" style="23" customWidth="1"/>
    <col min="3" max="3" width="9.875" style="0" customWidth="1"/>
    <col min="4" max="4" width="10.00390625" style="0" customWidth="1"/>
    <col min="5" max="5" width="9.375" style="0" customWidth="1"/>
    <col min="6" max="7" width="9.75390625" style="0" customWidth="1"/>
  </cols>
  <sheetData>
    <row r="1" ht="9.75" customHeight="1" thickBot="1">
      <c r="G1" s="2"/>
    </row>
    <row r="2" spans="1:17" ht="16.5" thickBot="1">
      <c r="A2" s="58" t="s">
        <v>265</v>
      </c>
      <c r="B2" s="58" t="s">
        <v>372</v>
      </c>
      <c r="C2" s="58" t="s">
        <v>357</v>
      </c>
      <c r="D2" s="58" t="s">
        <v>308</v>
      </c>
      <c r="E2" s="264" t="s">
        <v>2</v>
      </c>
      <c r="F2" s="264"/>
      <c r="G2" s="265"/>
      <c r="H2" s="3"/>
      <c r="I2" s="3"/>
      <c r="J2" s="3"/>
      <c r="K2" s="2"/>
      <c r="L2" s="2"/>
      <c r="M2" s="2"/>
      <c r="N2" s="2"/>
      <c r="O2" s="2"/>
      <c r="P2" s="2"/>
      <c r="Q2" s="2"/>
    </row>
    <row r="3" spans="1:17" ht="16.5" thickBot="1">
      <c r="A3" s="60"/>
      <c r="B3" s="60" t="s">
        <v>9</v>
      </c>
      <c r="C3" s="60" t="s">
        <v>209</v>
      </c>
      <c r="D3" s="60" t="s">
        <v>211</v>
      </c>
      <c r="E3" s="131" t="s">
        <v>214</v>
      </c>
      <c r="F3" s="131" t="s">
        <v>218</v>
      </c>
      <c r="G3" s="65" t="s">
        <v>349</v>
      </c>
      <c r="H3" s="3"/>
      <c r="I3" s="3"/>
      <c r="J3" s="3"/>
      <c r="K3" s="2"/>
      <c r="L3" s="2"/>
      <c r="M3" s="2"/>
      <c r="N3" s="2"/>
      <c r="O3" s="2"/>
      <c r="P3" s="2"/>
      <c r="Q3" s="2"/>
    </row>
    <row r="4" spans="1:17" ht="22.5" customHeight="1">
      <c r="A4" s="230" t="s">
        <v>179</v>
      </c>
      <c r="B4" s="231"/>
      <c r="C4" s="196"/>
      <c r="D4" s="196"/>
      <c r="E4" s="196"/>
      <c r="F4" s="196"/>
      <c r="G4" s="196"/>
      <c r="H4" s="3"/>
      <c r="I4" s="3"/>
      <c r="J4" s="3"/>
      <c r="K4" s="2"/>
      <c r="L4" s="2"/>
      <c r="M4" s="2"/>
      <c r="N4" s="2"/>
      <c r="O4" s="2"/>
      <c r="P4" s="2"/>
      <c r="Q4" s="2"/>
    </row>
    <row r="5" spans="1:17" ht="15.75" customHeight="1">
      <c r="A5" s="232" t="s">
        <v>200</v>
      </c>
      <c r="B5" s="233" t="s">
        <v>201</v>
      </c>
      <c r="C5" s="234">
        <v>23141</v>
      </c>
      <c r="D5" s="234">
        <v>24600</v>
      </c>
      <c r="E5" s="234">
        <v>26900</v>
      </c>
      <c r="F5" s="234">
        <v>29600</v>
      </c>
      <c r="G5" s="234">
        <v>32800</v>
      </c>
      <c r="H5" s="3"/>
      <c r="I5" s="3"/>
      <c r="J5" s="3"/>
      <c r="K5" s="2"/>
      <c r="L5" s="2"/>
      <c r="M5" s="2"/>
      <c r="N5" s="2"/>
      <c r="O5" s="2"/>
      <c r="P5" s="2"/>
      <c r="Q5" s="2"/>
    </row>
    <row r="6" spans="1:17" ht="30">
      <c r="A6" s="232" t="s">
        <v>196</v>
      </c>
      <c r="B6" s="233" t="s">
        <v>27</v>
      </c>
      <c r="C6" s="34"/>
      <c r="D6" s="34"/>
      <c r="E6" s="34"/>
      <c r="F6" s="34"/>
      <c r="G6" s="34"/>
      <c r="H6" s="3"/>
      <c r="I6" s="3"/>
      <c r="J6" s="3"/>
      <c r="K6" s="2"/>
      <c r="L6" s="2"/>
      <c r="M6" s="2"/>
      <c r="N6" s="2"/>
      <c r="O6" s="2"/>
      <c r="P6" s="2"/>
      <c r="Q6" s="2"/>
    </row>
    <row r="7" spans="1:17" ht="30">
      <c r="A7" s="235" t="s">
        <v>197</v>
      </c>
      <c r="B7" s="233"/>
      <c r="C7" s="34"/>
      <c r="D7" s="34"/>
      <c r="E7" s="34"/>
      <c r="F7" s="34"/>
      <c r="G7" s="34"/>
      <c r="H7" s="3"/>
      <c r="I7" s="3"/>
      <c r="J7" s="3"/>
      <c r="K7" s="2"/>
      <c r="L7" s="2"/>
      <c r="M7" s="2"/>
      <c r="N7" s="2"/>
      <c r="O7" s="2"/>
      <c r="P7" s="2"/>
      <c r="Q7" s="2"/>
    </row>
    <row r="8" spans="1:17" ht="15">
      <c r="A8" s="232" t="s">
        <v>118</v>
      </c>
      <c r="B8" s="233"/>
      <c r="C8" s="34"/>
      <c r="D8" s="34"/>
      <c r="E8" s="34"/>
      <c r="F8" s="34"/>
      <c r="G8" s="34"/>
      <c r="H8" s="3"/>
      <c r="I8" s="3"/>
      <c r="J8" s="3"/>
      <c r="K8" s="2"/>
      <c r="L8" s="2"/>
      <c r="M8" s="2"/>
      <c r="N8" s="2"/>
      <c r="O8" s="2"/>
      <c r="P8" s="2"/>
      <c r="Q8" s="2"/>
    </row>
    <row r="9" spans="1:17" ht="15">
      <c r="A9" s="232" t="s">
        <v>118</v>
      </c>
      <c r="B9" s="233"/>
      <c r="C9" s="34"/>
      <c r="D9" s="34"/>
      <c r="E9" s="34"/>
      <c r="F9" s="34"/>
      <c r="G9" s="34"/>
      <c r="H9" s="3"/>
      <c r="I9" s="3"/>
      <c r="J9" s="3"/>
      <c r="K9" s="2"/>
      <c r="L9" s="2"/>
      <c r="M9" s="2"/>
      <c r="N9" s="2"/>
      <c r="O9" s="2"/>
      <c r="P9" s="2"/>
      <c r="Q9" s="2"/>
    </row>
    <row r="10" spans="1:17" ht="30">
      <c r="A10" s="232" t="s">
        <v>264</v>
      </c>
      <c r="B10" s="87" t="s">
        <v>182</v>
      </c>
      <c r="C10" s="35"/>
      <c r="D10" s="35"/>
      <c r="E10" s="35"/>
      <c r="F10" s="35"/>
      <c r="G10" s="35"/>
      <c r="H10" s="3"/>
      <c r="I10" s="3"/>
      <c r="J10" s="3"/>
      <c r="K10" s="2"/>
      <c r="L10" s="2"/>
      <c r="M10" s="2"/>
      <c r="N10" s="2"/>
      <c r="O10" s="2"/>
      <c r="P10" s="2"/>
      <c r="Q10" s="2"/>
    </row>
    <row r="11" spans="1:17" ht="30">
      <c r="A11" s="235" t="s">
        <v>197</v>
      </c>
      <c r="B11" s="87"/>
      <c r="C11" s="35"/>
      <c r="D11" s="35"/>
      <c r="E11" s="35"/>
      <c r="F11" s="35"/>
      <c r="G11" s="35"/>
      <c r="H11" s="3"/>
      <c r="I11" s="3"/>
      <c r="J11" s="3"/>
      <c r="K11" s="2"/>
      <c r="L11" s="2"/>
      <c r="M11" s="2"/>
      <c r="N11" s="2"/>
      <c r="O11" s="2"/>
      <c r="P11" s="2"/>
      <c r="Q11" s="2"/>
    </row>
    <row r="12" spans="1:17" ht="15">
      <c r="A12" s="232" t="s">
        <v>309</v>
      </c>
      <c r="B12" s="87"/>
      <c r="C12" s="35"/>
      <c r="D12" s="35"/>
      <c r="E12" s="35"/>
      <c r="F12" s="35"/>
      <c r="G12" s="35"/>
      <c r="H12" s="3"/>
      <c r="I12" s="3"/>
      <c r="J12" s="3"/>
      <c r="K12" s="2"/>
      <c r="L12" s="2"/>
      <c r="M12" s="2"/>
      <c r="N12" s="2"/>
      <c r="O12" s="2"/>
      <c r="P12" s="2"/>
      <c r="Q12" s="2"/>
    </row>
    <row r="13" spans="1:17" ht="15">
      <c r="A13" s="232" t="s">
        <v>309</v>
      </c>
      <c r="B13" s="87"/>
      <c r="C13" s="35"/>
      <c r="D13" s="35"/>
      <c r="E13" s="35"/>
      <c r="F13" s="35"/>
      <c r="G13" s="35"/>
      <c r="H13" s="3"/>
      <c r="I13" s="3"/>
      <c r="J13" s="3"/>
      <c r="K13" s="2"/>
      <c r="L13" s="2"/>
      <c r="M13" s="2"/>
      <c r="N13" s="2"/>
      <c r="O13" s="2"/>
      <c r="P13" s="2"/>
      <c r="Q13" s="2"/>
    </row>
    <row r="14" spans="1:7" ht="30.75" customHeight="1">
      <c r="A14" s="236" t="s">
        <v>202</v>
      </c>
      <c r="B14" s="87" t="s">
        <v>180</v>
      </c>
      <c r="C14" s="35">
        <v>530</v>
      </c>
      <c r="D14" s="35">
        <v>535</v>
      </c>
      <c r="E14" s="35">
        <v>555</v>
      </c>
      <c r="F14" s="35">
        <v>621</v>
      </c>
      <c r="G14" s="35">
        <v>731</v>
      </c>
    </row>
    <row r="15" spans="1:7" ht="15" customHeight="1">
      <c r="A15" s="235" t="s">
        <v>197</v>
      </c>
      <c r="B15" s="233"/>
      <c r="C15" s="35"/>
      <c r="D15" s="35"/>
      <c r="E15" s="35"/>
      <c r="F15" s="35"/>
      <c r="G15" s="35"/>
    </row>
    <row r="16" spans="1:7" ht="15" customHeight="1">
      <c r="A16" s="237" t="s">
        <v>311</v>
      </c>
      <c r="B16" s="87" t="s">
        <v>180</v>
      </c>
      <c r="C16" s="35">
        <v>530</v>
      </c>
      <c r="D16" s="35">
        <v>535</v>
      </c>
      <c r="E16" s="35">
        <v>555</v>
      </c>
      <c r="F16" s="35">
        <v>621</v>
      </c>
      <c r="G16" s="35">
        <v>731</v>
      </c>
    </row>
    <row r="17" spans="1:7" ht="13.5" customHeight="1">
      <c r="A17" s="232" t="s">
        <v>310</v>
      </c>
      <c r="B17" s="233"/>
      <c r="C17" s="35"/>
      <c r="D17" s="35"/>
      <c r="E17" s="35"/>
      <c r="F17" s="35"/>
      <c r="G17" s="35"/>
    </row>
    <row r="18" spans="1:7" ht="28.5" customHeight="1">
      <c r="A18" s="232" t="s">
        <v>203</v>
      </c>
      <c r="B18" s="233" t="s">
        <v>181</v>
      </c>
      <c r="C18" s="238">
        <v>15882</v>
      </c>
      <c r="D18" s="35">
        <v>16542</v>
      </c>
      <c r="E18" s="35">
        <v>16619</v>
      </c>
      <c r="F18" s="35">
        <v>18596</v>
      </c>
      <c r="G18" s="35">
        <v>21904</v>
      </c>
    </row>
    <row r="19" spans="1:7" ht="15" customHeight="1">
      <c r="A19" s="235" t="s">
        <v>197</v>
      </c>
      <c r="B19" s="233"/>
      <c r="C19" s="35"/>
      <c r="D19" s="35"/>
      <c r="E19" s="35"/>
      <c r="F19" s="35"/>
      <c r="G19" s="35"/>
    </row>
    <row r="20" spans="1:7" ht="14.25" customHeight="1">
      <c r="A20" s="237" t="s">
        <v>312</v>
      </c>
      <c r="B20" s="233" t="s">
        <v>313</v>
      </c>
      <c r="C20" s="238">
        <v>15882</v>
      </c>
      <c r="D20" s="35">
        <v>16542</v>
      </c>
      <c r="E20" s="35">
        <v>16619</v>
      </c>
      <c r="F20" s="35">
        <v>18596</v>
      </c>
      <c r="G20" s="35">
        <v>21904</v>
      </c>
    </row>
    <row r="21" spans="1:7" ht="12.75" customHeight="1">
      <c r="A21" s="108" t="s">
        <v>310</v>
      </c>
      <c r="B21" s="87"/>
      <c r="C21" s="35"/>
      <c r="D21" s="35"/>
      <c r="E21" s="35"/>
      <c r="F21" s="35"/>
      <c r="G21" s="35"/>
    </row>
    <row r="22" spans="1:7" ht="48" customHeight="1">
      <c r="A22" s="236" t="s">
        <v>267</v>
      </c>
      <c r="B22" s="233" t="s">
        <v>268</v>
      </c>
      <c r="C22" s="35"/>
      <c r="D22" s="34"/>
      <c r="E22" s="34"/>
      <c r="F22" s="13"/>
      <c r="G22" s="34"/>
    </row>
    <row r="23" spans="1:7" ht="44.25" customHeight="1" thickBot="1">
      <c r="A23" s="239" t="s">
        <v>266</v>
      </c>
      <c r="B23" s="240" t="s">
        <v>268</v>
      </c>
      <c r="C23" s="36"/>
      <c r="D23" s="36"/>
      <c r="E23" s="36"/>
      <c r="F23" s="36"/>
      <c r="G23" s="36"/>
    </row>
    <row r="24" spans="1:7" ht="15">
      <c r="A24" s="2"/>
      <c r="B24" s="241"/>
      <c r="C24" s="2"/>
      <c r="D24" s="2"/>
      <c r="E24" s="2"/>
      <c r="F24" s="2"/>
      <c r="G24" s="2"/>
    </row>
    <row r="25" spans="1:7" ht="15">
      <c r="A25" s="2"/>
      <c r="B25" s="241"/>
      <c r="C25" s="2"/>
      <c r="D25" s="2"/>
      <c r="E25" s="2"/>
      <c r="F25" s="2"/>
      <c r="G25" s="2"/>
    </row>
  </sheetData>
  <mergeCells count="1">
    <mergeCell ref="E2:G2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L6" sqref="L6"/>
    </sheetView>
  </sheetViews>
  <sheetFormatPr defaultColWidth="9.00390625" defaultRowHeight="12.75"/>
  <cols>
    <col min="1" max="1" width="40.375" style="0" customWidth="1"/>
    <col min="2" max="2" width="16.125" style="23" customWidth="1"/>
    <col min="3" max="3" width="10.00390625" style="0" customWidth="1"/>
    <col min="4" max="4" width="10.125" style="0" customWidth="1"/>
    <col min="5" max="5" width="9.25390625" style="0" customWidth="1"/>
    <col min="6" max="6" width="9.75390625" style="0" customWidth="1"/>
    <col min="7" max="7" width="9.375" style="0" customWidth="1"/>
  </cols>
  <sheetData>
    <row r="1" spans="5:7" ht="15.75" thickBot="1">
      <c r="E1" s="2"/>
      <c r="G1" s="2"/>
    </row>
    <row r="2" spans="1:7" ht="16.5" thickBot="1">
      <c r="A2" s="57" t="s">
        <v>0</v>
      </c>
      <c r="B2" s="64" t="s">
        <v>8</v>
      </c>
      <c r="C2" s="58" t="s">
        <v>361</v>
      </c>
      <c r="D2" s="58" t="s">
        <v>358</v>
      </c>
      <c r="E2" s="263" t="s">
        <v>2</v>
      </c>
      <c r="F2" s="264"/>
      <c r="G2" s="265"/>
    </row>
    <row r="3" spans="1:7" ht="16.5" thickBot="1">
      <c r="A3" s="59"/>
      <c r="B3" s="65" t="s">
        <v>9</v>
      </c>
      <c r="C3" s="60" t="s">
        <v>209</v>
      </c>
      <c r="D3" s="60" t="s">
        <v>211</v>
      </c>
      <c r="E3" s="131" t="s">
        <v>214</v>
      </c>
      <c r="F3" s="131" t="s">
        <v>218</v>
      </c>
      <c r="G3" s="131" t="s">
        <v>349</v>
      </c>
    </row>
    <row r="4" spans="1:7" ht="31.5">
      <c r="A4" s="143" t="s">
        <v>185</v>
      </c>
      <c r="B4" s="14"/>
      <c r="C4" s="34"/>
      <c r="D4" s="13"/>
      <c r="E4" s="34"/>
      <c r="F4" s="13"/>
      <c r="G4" s="34"/>
    </row>
    <row r="5" spans="1:7" ht="30">
      <c r="A5" s="71" t="s">
        <v>233</v>
      </c>
      <c r="B5" s="14" t="s">
        <v>212</v>
      </c>
      <c r="C5" s="34">
        <v>48469</v>
      </c>
      <c r="D5" s="18">
        <v>48600</v>
      </c>
      <c r="E5" s="34">
        <v>49000</v>
      </c>
      <c r="F5" s="32">
        <v>49350</v>
      </c>
      <c r="G5" s="34">
        <v>49900</v>
      </c>
    </row>
    <row r="6" spans="1:7" ht="31.5" customHeight="1">
      <c r="A6" s="72"/>
      <c r="B6" s="66" t="s">
        <v>232</v>
      </c>
      <c r="C6" s="34">
        <v>109.6</v>
      </c>
      <c r="D6" s="18">
        <v>100.3</v>
      </c>
      <c r="E6" s="34">
        <v>100.8</v>
      </c>
      <c r="F6" s="32">
        <v>100.7</v>
      </c>
      <c r="G6" s="34">
        <v>101.1</v>
      </c>
    </row>
    <row r="7" spans="1:7" ht="15">
      <c r="A7" s="73" t="s">
        <v>234</v>
      </c>
      <c r="B7" s="19"/>
      <c r="C7" s="35"/>
      <c r="D7" s="20"/>
      <c r="E7" s="35"/>
      <c r="F7" s="25"/>
      <c r="G7" s="35"/>
    </row>
    <row r="8" spans="1:7" ht="15.75" customHeight="1">
      <c r="A8" s="35" t="s">
        <v>186</v>
      </c>
      <c r="B8" s="14" t="s">
        <v>212</v>
      </c>
      <c r="C8" s="34">
        <v>48469</v>
      </c>
      <c r="D8" s="18">
        <v>48600</v>
      </c>
      <c r="E8" s="34">
        <v>49000</v>
      </c>
      <c r="F8" s="32">
        <v>49350</v>
      </c>
      <c r="G8" s="34">
        <v>49900</v>
      </c>
    </row>
    <row r="9" spans="1:7" ht="32.25" customHeight="1">
      <c r="A9" s="72"/>
      <c r="B9" s="66" t="s">
        <v>232</v>
      </c>
      <c r="C9" s="34">
        <v>109.6</v>
      </c>
      <c r="D9" s="18">
        <v>100.3</v>
      </c>
      <c r="E9" s="34">
        <v>100.8</v>
      </c>
      <c r="F9" s="32">
        <v>100.7</v>
      </c>
      <c r="G9" s="34">
        <v>101.1</v>
      </c>
    </row>
    <row r="10" spans="1:7" ht="21.75" customHeight="1">
      <c r="A10" s="35" t="s">
        <v>187</v>
      </c>
      <c r="B10" s="14" t="s">
        <v>212</v>
      </c>
      <c r="C10" s="35"/>
      <c r="D10" s="20"/>
      <c r="E10" s="35"/>
      <c r="F10" s="25"/>
      <c r="G10" s="35"/>
    </row>
    <row r="11" spans="1:7" ht="30" customHeight="1">
      <c r="A11" s="72"/>
      <c r="B11" s="66" t="s">
        <v>232</v>
      </c>
      <c r="C11" s="35"/>
      <c r="D11" s="20"/>
      <c r="E11" s="35"/>
      <c r="F11" s="25"/>
      <c r="G11" s="35"/>
    </row>
    <row r="12" spans="1:7" ht="15">
      <c r="A12" s="35" t="s">
        <v>362</v>
      </c>
      <c r="B12" s="14" t="s">
        <v>212</v>
      </c>
      <c r="C12" s="35">
        <v>338</v>
      </c>
      <c r="D12" s="20">
        <v>318</v>
      </c>
      <c r="E12" s="35">
        <v>320</v>
      </c>
      <c r="F12" s="25">
        <v>330</v>
      </c>
      <c r="G12" s="35">
        <v>350</v>
      </c>
    </row>
    <row r="13" spans="1:7" ht="15">
      <c r="A13" s="74" t="s">
        <v>363</v>
      </c>
      <c r="B13" s="14" t="s">
        <v>212</v>
      </c>
      <c r="C13" s="35">
        <v>277</v>
      </c>
      <c r="D13" s="20">
        <v>276</v>
      </c>
      <c r="E13" s="35">
        <v>276</v>
      </c>
      <c r="F13" s="25">
        <v>270</v>
      </c>
      <c r="G13" s="35">
        <v>265</v>
      </c>
    </row>
    <row r="14" spans="1:7" ht="15">
      <c r="A14" s="74" t="s">
        <v>207</v>
      </c>
      <c r="B14" s="70" t="s">
        <v>219</v>
      </c>
      <c r="C14" s="35">
        <v>4596</v>
      </c>
      <c r="D14" s="20">
        <v>89</v>
      </c>
      <c r="E14" s="35">
        <v>356</v>
      </c>
      <c r="F14" s="25">
        <v>290</v>
      </c>
      <c r="G14" s="35">
        <v>465</v>
      </c>
    </row>
    <row r="15" spans="1:7" ht="30">
      <c r="A15" s="74" t="s">
        <v>188</v>
      </c>
      <c r="B15" s="70" t="s">
        <v>364</v>
      </c>
      <c r="C15" s="100">
        <v>7</v>
      </c>
      <c r="D15" s="20">
        <v>6.5</v>
      </c>
      <c r="E15" s="35">
        <v>6.5</v>
      </c>
      <c r="F15" s="25">
        <v>6.7</v>
      </c>
      <c r="G15" s="100">
        <v>7</v>
      </c>
    </row>
    <row r="16" spans="1:7" ht="30">
      <c r="A16" s="74" t="s">
        <v>189</v>
      </c>
      <c r="B16" s="70" t="s">
        <v>364</v>
      </c>
      <c r="C16" s="120">
        <v>5.8</v>
      </c>
      <c r="D16" s="20">
        <v>5.7</v>
      </c>
      <c r="E16" s="35">
        <v>5.6</v>
      </c>
      <c r="F16" s="25">
        <v>5.5</v>
      </c>
      <c r="G16" s="35">
        <v>5.3</v>
      </c>
    </row>
    <row r="17" spans="1:7" ht="30">
      <c r="A17" s="75" t="s">
        <v>205</v>
      </c>
      <c r="B17" s="70" t="s">
        <v>364</v>
      </c>
      <c r="C17" s="35">
        <v>1.3</v>
      </c>
      <c r="D17" s="125">
        <v>0.8</v>
      </c>
      <c r="E17" s="100">
        <v>0.9</v>
      </c>
      <c r="F17" s="25">
        <v>1.2</v>
      </c>
      <c r="G17" s="100">
        <v>1.7</v>
      </c>
    </row>
    <row r="18" spans="1:7" ht="30" customHeight="1" thickBot="1">
      <c r="A18" s="82" t="s">
        <v>231</v>
      </c>
      <c r="B18" s="142" t="s">
        <v>364</v>
      </c>
      <c r="C18" s="36">
        <v>94.8</v>
      </c>
      <c r="D18" s="126">
        <v>1.8</v>
      </c>
      <c r="E18" s="36">
        <v>7.3</v>
      </c>
      <c r="F18" s="33">
        <v>5.9</v>
      </c>
      <c r="G18" s="36">
        <v>9.3</v>
      </c>
    </row>
    <row r="19" spans="1:2" ht="15">
      <c r="A19" s="1"/>
      <c r="B19" s="6"/>
    </row>
    <row r="20" spans="1:2" ht="15">
      <c r="A20" s="3"/>
      <c r="B20" s="6"/>
    </row>
    <row r="21" spans="1:2" ht="15">
      <c r="A21" s="3"/>
      <c r="B21" s="6"/>
    </row>
    <row r="22" spans="1:2" ht="12.75">
      <c r="A22" s="1"/>
      <c r="B22" s="12"/>
    </row>
    <row r="23" spans="1:2" ht="12.75">
      <c r="A23" s="1"/>
      <c r="B23" s="12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7" spans="1:2" ht="12.75">
      <c r="A27" s="1"/>
      <c r="B27" s="12"/>
    </row>
    <row r="28" spans="1:2" ht="12.75">
      <c r="A28" s="1"/>
      <c r="B28" s="12"/>
    </row>
    <row r="29" spans="1:2" ht="12.75">
      <c r="A29" s="1"/>
      <c r="B29" s="12"/>
    </row>
    <row r="30" spans="1:2" ht="12.75">
      <c r="A30" s="1"/>
      <c r="B30" s="12"/>
    </row>
    <row r="31" spans="1:2" ht="12.75">
      <c r="A31" s="1"/>
      <c r="B31" s="12"/>
    </row>
    <row r="32" spans="1:2" ht="12.75">
      <c r="A32" s="1"/>
      <c r="B32" s="12"/>
    </row>
    <row r="33" spans="1:2" ht="12.75">
      <c r="A33" s="1"/>
      <c r="B33" s="12"/>
    </row>
    <row r="34" spans="1:2" ht="12.75">
      <c r="A34" s="1"/>
      <c r="B34" s="12"/>
    </row>
    <row r="35" spans="1:2" ht="12.75">
      <c r="A35" s="1"/>
      <c r="B35" s="12"/>
    </row>
    <row r="36" spans="1:2" ht="12.75">
      <c r="A36" s="1"/>
      <c r="B36" s="12"/>
    </row>
    <row r="37" spans="1:2" ht="12.75">
      <c r="A37" s="1"/>
      <c r="B37" s="12"/>
    </row>
    <row r="38" spans="1:2" ht="12.75">
      <c r="A38" s="1"/>
      <c r="B38" s="12"/>
    </row>
    <row r="39" spans="1:2" ht="12.75">
      <c r="A39" s="1"/>
      <c r="B39" s="12"/>
    </row>
    <row r="40" spans="1:2" ht="12.75">
      <c r="A40" s="1"/>
      <c r="B40" s="12"/>
    </row>
    <row r="41" spans="1:2" ht="12.75">
      <c r="A41" s="1"/>
      <c r="B41" s="12"/>
    </row>
    <row r="42" spans="1:2" ht="12.75">
      <c r="A42" s="1"/>
      <c r="B42" s="12"/>
    </row>
    <row r="43" spans="1:2" ht="12.75">
      <c r="A43" s="1"/>
      <c r="B43" s="12"/>
    </row>
    <row r="44" spans="1:2" ht="12.75">
      <c r="A44" s="1"/>
      <c r="B44" s="12"/>
    </row>
    <row r="45" spans="1:2" ht="12.75">
      <c r="A45" s="1"/>
      <c r="B45" s="12"/>
    </row>
    <row r="46" spans="1:2" ht="12.75">
      <c r="A46" s="1"/>
      <c r="B46" s="12"/>
    </row>
    <row r="47" spans="1:2" ht="12.75">
      <c r="A47" s="1"/>
      <c r="B47" s="12"/>
    </row>
    <row r="48" spans="1:2" ht="12.75">
      <c r="A48" s="1"/>
      <c r="B48" s="12"/>
    </row>
    <row r="49" spans="1:2" ht="12.75">
      <c r="A49" s="1"/>
      <c r="B49" s="12"/>
    </row>
    <row r="50" spans="1:2" ht="12.75">
      <c r="A50" s="1"/>
      <c r="B50" s="12"/>
    </row>
    <row r="51" spans="1:2" ht="12.75">
      <c r="A51" s="1"/>
      <c r="B51" s="12"/>
    </row>
    <row r="52" spans="1:2" ht="12.75">
      <c r="A52" s="1"/>
      <c r="B52" s="12"/>
    </row>
    <row r="53" spans="1:2" ht="12.75">
      <c r="A53" s="1"/>
      <c r="B53" s="12"/>
    </row>
    <row r="54" spans="1:2" ht="12.75">
      <c r="A54" s="1"/>
      <c r="B54" s="12"/>
    </row>
    <row r="55" spans="1:2" ht="12.75">
      <c r="A55" s="1"/>
      <c r="B55" s="12"/>
    </row>
    <row r="56" spans="1:2" ht="12.75">
      <c r="A56" s="1"/>
      <c r="B56" s="12"/>
    </row>
    <row r="57" spans="1:2" ht="12.75">
      <c r="A57" s="1"/>
      <c r="B57" s="12"/>
    </row>
    <row r="58" spans="1:2" ht="12.75">
      <c r="A58" s="1"/>
      <c r="B58" s="12"/>
    </row>
    <row r="59" spans="1:2" ht="12.75">
      <c r="A59" s="1"/>
      <c r="B59" s="12"/>
    </row>
    <row r="60" spans="1:2" ht="12.75">
      <c r="A60" s="1"/>
      <c r="B60" s="12"/>
    </row>
    <row r="61" spans="1:2" ht="12.75">
      <c r="A61" s="1"/>
      <c r="B61" s="12"/>
    </row>
    <row r="62" spans="1:2" ht="12.75">
      <c r="A62" s="1"/>
      <c r="B62" s="12"/>
    </row>
    <row r="63" spans="1:2" ht="12.75">
      <c r="A63" s="1"/>
      <c r="B63" s="12"/>
    </row>
    <row r="64" spans="1:2" ht="12.75">
      <c r="A64" s="1"/>
      <c r="B64" s="12"/>
    </row>
    <row r="65" spans="1:2" ht="12.75">
      <c r="A65" s="1"/>
      <c r="B65" s="12"/>
    </row>
    <row r="66" spans="1:2" ht="12.75">
      <c r="A66" s="1"/>
      <c r="B66" s="12"/>
    </row>
    <row r="67" spans="1:2" ht="12.75">
      <c r="A67" s="1"/>
      <c r="B67" s="12"/>
    </row>
    <row r="68" spans="1:2" ht="12.75">
      <c r="A68" s="1"/>
      <c r="B68" s="12"/>
    </row>
    <row r="69" spans="1:2" ht="12.75">
      <c r="A69" s="1"/>
      <c r="B69" s="12"/>
    </row>
    <row r="70" spans="1:2" ht="12.75">
      <c r="A70" s="1"/>
      <c r="B70" s="12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</sheetData>
  <mergeCells count="1">
    <mergeCell ref="E2:G2"/>
  </mergeCells>
  <printOptions/>
  <pageMargins left="0.8661417322834646" right="0.4724409448818898" top="0.5118110236220472" bottom="0.3937007874015748" header="0.4724409448818898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6">
      <selection activeCell="K6" sqref="K6"/>
    </sheetView>
  </sheetViews>
  <sheetFormatPr defaultColWidth="9.00390625" defaultRowHeight="12.75"/>
  <cols>
    <col min="1" max="1" width="38.625" style="0" customWidth="1"/>
    <col min="2" max="2" width="14.375" style="0" customWidth="1"/>
    <col min="3" max="3" width="10.25390625" style="0" customWidth="1"/>
    <col min="4" max="4" width="10.375" style="0" customWidth="1"/>
    <col min="5" max="6" width="10.75390625" style="0" customWidth="1"/>
    <col min="7" max="7" width="10.25390625" style="0" customWidth="1"/>
  </cols>
  <sheetData>
    <row r="1" spans="5:7" ht="7.5" customHeight="1" thickBot="1">
      <c r="E1" s="2"/>
      <c r="G1" s="2"/>
    </row>
    <row r="2" spans="1:14" ht="15.75" customHeight="1" thickBot="1">
      <c r="A2" s="267" t="s">
        <v>265</v>
      </c>
      <c r="B2" s="267" t="s">
        <v>286</v>
      </c>
      <c r="C2" s="58" t="s">
        <v>357</v>
      </c>
      <c r="D2" s="58" t="s">
        <v>308</v>
      </c>
      <c r="E2" s="263" t="s">
        <v>2</v>
      </c>
      <c r="F2" s="264"/>
      <c r="G2" s="265"/>
      <c r="H2" s="2"/>
      <c r="I2" s="2"/>
      <c r="J2" s="2"/>
      <c r="K2" s="2"/>
      <c r="L2" s="2"/>
      <c r="M2" s="2"/>
      <c r="N2" s="2"/>
    </row>
    <row r="3" spans="1:14" ht="16.5" customHeight="1" thickBot="1">
      <c r="A3" s="268"/>
      <c r="B3" s="268"/>
      <c r="C3" s="60" t="s">
        <v>209</v>
      </c>
      <c r="D3" s="60" t="s">
        <v>211</v>
      </c>
      <c r="E3" s="131" t="s">
        <v>214</v>
      </c>
      <c r="F3" s="131" t="s">
        <v>218</v>
      </c>
      <c r="G3" s="65" t="s">
        <v>349</v>
      </c>
      <c r="H3" s="2"/>
      <c r="I3" s="2"/>
      <c r="J3" s="2"/>
      <c r="K3" s="2"/>
      <c r="L3" s="2"/>
      <c r="M3" s="2"/>
      <c r="N3" s="2"/>
    </row>
    <row r="4" spans="1:14" ht="31.5">
      <c r="A4" s="135" t="s">
        <v>10</v>
      </c>
      <c r="B4" s="34"/>
      <c r="C4" s="144"/>
      <c r="D4" s="144"/>
      <c r="E4" s="144"/>
      <c r="F4" s="144"/>
      <c r="G4" s="145"/>
      <c r="H4" s="2"/>
      <c r="I4" s="2"/>
      <c r="J4" s="2"/>
      <c r="K4" s="2"/>
      <c r="L4" s="2"/>
      <c r="M4" s="2"/>
      <c r="N4" s="2"/>
    </row>
    <row r="5" spans="1:14" ht="15">
      <c r="A5" s="136" t="s">
        <v>11</v>
      </c>
      <c r="B5" s="35"/>
      <c r="C5" s="120"/>
      <c r="D5" s="120"/>
      <c r="E5" s="120"/>
      <c r="F5" s="120"/>
      <c r="G5" s="146"/>
      <c r="H5" s="2"/>
      <c r="I5" s="2"/>
      <c r="J5" s="2"/>
      <c r="K5" s="2"/>
      <c r="L5" s="2"/>
      <c r="M5" s="2"/>
      <c r="N5" s="2"/>
    </row>
    <row r="6" spans="1:14" ht="71.25" customHeight="1">
      <c r="A6" s="137" t="s">
        <v>269</v>
      </c>
      <c r="B6" s="122" t="s">
        <v>190</v>
      </c>
      <c r="C6" s="120"/>
      <c r="D6" s="120"/>
      <c r="E6" s="120"/>
      <c r="F6" s="120"/>
      <c r="G6" s="146"/>
      <c r="H6" s="2"/>
      <c r="I6" s="2"/>
      <c r="J6" s="2"/>
      <c r="K6" s="2"/>
      <c r="L6" s="2"/>
      <c r="M6" s="2"/>
      <c r="N6" s="2"/>
    </row>
    <row r="7" spans="1:14" ht="54.75" customHeight="1">
      <c r="A7" s="116"/>
      <c r="B7" s="122" t="s">
        <v>13</v>
      </c>
      <c r="C7" s="120"/>
      <c r="D7" s="120"/>
      <c r="E7" s="120"/>
      <c r="F7" s="120"/>
      <c r="G7" s="146"/>
      <c r="H7" s="2"/>
      <c r="I7" s="2"/>
      <c r="J7" s="2"/>
      <c r="K7" s="2"/>
      <c r="L7" s="2"/>
      <c r="M7" s="2"/>
      <c r="N7" s="2"/>
    </row>
    <row r="8" spans="1:14" ht="26.25" customHeight="1">
      <c r="A8" s="138" t="s">
        <v>12</v>
      </c>
      <c r="B8" s="95"/>
      <c r="C8" s="120"/>
      <c r="D8" s="120"/>
      <c r="E8" s="120"/>
      <c r="F8" s="120"/>
      <c r="G8" s="146"/>
      <c r="H8" s="2"/>
      <c r="I8" s="2"/>
      <c r="J8" s="2"/>
      <c r="K8" s="2"/>
      <c r="L8" s="2"/>
      <c r="M8" s="2"/>
      <c r="N8" s="2"/>
    </row>
    <row r="9" spans="1:14" ht="69" customHeight="1">
      <c r="A9" s="137" t="s">
        <v>270</v>
      </c>
      <c r="B9" s="122" t="s">
        <v>190</v>
      </c>
      <c r="C9" s="120">
        <f>C25+C27</f>
        <v>3158964</v>
      </c>
      <c r="D9" s="120">
        <f>D25+D27</f>
        <v>3414418</v>
      </c>
      <c r="E9" s="120">
        <f>E25+E27</f>
        <v>3769779</v>
      </c>
      <c r="F9" s="120">
        <f>F25+F27</f>
        <v>4207400</v>
      </c>
      <c r="G9" s="146">
        <f>G25+G27</f>
        <v>4753000</v>
      </c>
      <c r="H9" s="2"/>
      <c r="I9" s="2"/>
      <c r="J9" s="2"/>
      <c r="K9" s="2"/>
      <c r="L9" s="2"/>
      <c r="M9" s="2"/>
      <c r="N9" s="2"/>
    </row>
    <row r="10" spans="1:14" ht="54" customHeight="1">
      <c r="A10" s="117"/>
      <c r="B10" s="122" t="s">
        <v>13</v>
      </c>
      <c r="C10" s="120">
        <v>111.4</v>
      </c>
      <c r="D10" s="147">
        <f>D9/C9*100</f>
        <v>108.08663853086011</v>
      </c>
      <c r="E10" s="147">
        <f>E9/D9*100</f>
        <v>110.40765951913328</v>
      </c>
      <c r="F10" s="147">
        <f>F9/E9*100</f>
        <v>111.60866459280506</v>
      </c>
      <c r="G10" s="148">
        <f>G9/F9*100</f>
        <v>112.96762846413462</v>
      </c>
      <c r="H10" s="2"/>
      <c r="I10" s="2"/>
      <c r="J10" s="2"/>
      <c r="K10" s="2"/>
      <c r="L10" s="2"/>
      <c r="M10" s="2"/>
      <c r="N10" s="2"/>
    </row>
    <row r="11" spans="1:14" ht="81.75" customHeight="1">
      <c r="A11" s="137" t="s">
        <v>271</v>
      </c>
      <c r="B11" s="122" t="s">
        <v>190</v>
      </c>
      <c r="C11" s="120"/>
      <c r="D11" s="120"/>
      <c r="E11" s="120"/>
      <c r="F11" s="120"/>
      <c r="G11" s="146"/>
      <c r="H11" s="2"/>
      <c r="I11" s="2"/>
      <c r="J11" s="2"/>
      <c r="K11" s="2"/>
      <c r="L11" s="2"/>
      <c r="M11" s="2"/>
      <c r="N11" s="2"/>
    </row>
    <row r="12" spans="1:14" ht="54" customHeight="1">
      <c r="A12" s="117"/>
      <c r="B12" s="122" t="s">
        <v>13</v>
      </c>
      <c r="C12" s="120"/>
      <c r="D12" s="120"/>
      <c r="E12" s="120"/>
      <c r="F12" s="120"/>
      <c r="G12" s="146"/>
      <c r="H12" s="2"/>
      <c r="I12" s="2"/>
      <c r="J12" s="2"/>
      <c r="K12" s="2"/>
      <c r="L12" s="2"/>
      <c r="M12" s="2"/>
      <c r="N12" s="2"/>
    </row>
    <row r="13" spans="1:14" ht="69" customHeight="1">
      <c r="A13" s="137" t="s">
        <v>272</v>
      </c>
      <c r="B13" s="122" t="s">
        <v>190</v>
      </c>
      <c r="C13" s="120"/>
      <c r="D13" s="149"/>
      <c r="E13" s="120"/>
      <c r="F13" s="149"/>
      <c r="G13" s="146"/>
      <c r="H13" s="5"/>
      <c r="I13" s="5"/>
      <c r="J13" s="5"/>
      <c r="K13" s="5"/>
      <c r="L13" s="5"/>
      <c r="M13" s="5"/>
      <c r="N13" s="5"/>
    </row>
    <row r="14" spans="1:14" ht="57">
      <c r="A14" s="117"/>
      <c r="B14" s="122" t="s">
        <v>13</v>
      </c>
      <c r="C14" s="120"/>
      <c r="D14" s="120"/>
      <c r="E14" s="120"/>
      <c r="F14" s="120"/>
      <c r="G14" s="146"/>
      <c r="H14" s="2"/>
      <c r="I14" s="2"/>
      <c r="J14" s="2"/>
      <c r="K14" s="2"/>
      <c r="L14" s="2"/>
      <c r="M14" s="2"/>
      <c r="N14" s="2"/>
    </row>
    <row r="15" spans="1:14" ht="82.5" customHeight="1">
      <c r="A15" s="137" t="s">
        <v>273</v>
      </c>
      <c r="B15" s="122" t="s">
        <v>190</v>
      </c>
      <c r="C15" s="120"/>
      <c r="D15" s="120"/>
      <c r="E15" s="120"/>
      <c r="F15" s="120"/>
      <c r="G15" s="146"/>
      <c r="H15" s="5"/>
      <c r="I15" s="5"/>
      <c r="J15" s="5"/>
      <c r="K15" s="5"/>
      <c r="L15" s="5"/>
      <c r="M15" s="5"/>
      <c r="N15" s="5"/>
    </row>
    <row r="16" spans="1:14" ht="57">
      <c r="A16" s="117"/>
      <c r="B16" s="122" t="s">
        <v>13</v>
      </c>
      <c r="C16" s="120"/>
      <c r="D16" s="120"/>
      <c r="E16" s="120"/>
      <c r="F16" s="120"/>
      <c r="G16" s="146"/>
      <c r="H16" s="2"/>
      <c r="I16" s="2"/>
      <c r="J16" s="2"/>
      <c r="K16" s="2"/>
      <c r="L16" s="2"/>
      <c r="M16" s="2"/>
      <c r="N16" s="2"/>
    </row>
    <row r="17" spans="1:7" ht="84.75" customHeight="1">
      <c r="A17" s="137" t="s">
        <v>274</v>
      </c>
      <c r="B17" s="122" t="s">
        <v>190</v>
      </c>
      <c r="C17" s="120"/>
      <c r="D17" s="120"/>
      <c r="E17" s="120"/>
      <c r="F17" s="120"/>
      <c r="G17" s="146"/>
    </row>
    <row r="18" spans="1:14" ht="54" customHeight="1">
      <c r="A18" s="117"/>
      <c r="B18" s="122" t="s">
        <v>13</v>
      </c>
      <c r="C18" s="120"/>
      <c r="D18" s="120"/>
      <c r="E18" s="120"/>
      <c r="F18" s="120"/>
      <c r="G18" s="146"/>
      <c r="H18" s="2"/>
      <c r="I18" s="2"/>
      <c r="J18" s="2"/>
      <c r="K18" s="2"/>
      <c r="L18" s="2"/>
      <c r="M18" s="2"/>
      <c r="N18" s="2"/>
    </row>
    <row r="19" spans="1:7" ht="97.5" customHeight="1">
      <c r="A19" s="137" t="s">
        <v>275</v>
      </c>
      <c r="B19" s="122" t="s">
        <v>190</v>
      </c>
      <c r="C19" s="120"/>
      <c r="D19" s="120"/>
      <c r="E19" s="120"/>
      <c r="F19" s="120"/>
      <c r="G19" s="146"/>
    </row>
    <row r="20" spans="1:14" ht="54" customHeight="1">
      <c r="A20" s="117"/>
      <c r="B20" s="122" t="s">
        <v>13</v>
      </c>
      <c r="C20" s="120"/>
      <c r="D20" s="120"/>
      <c r="E20" s="120"/>
      <c r="F20" s="120"/>
      <c r="G20" s="146"/>
      <c r="H20" s="2"/>
      <c r="I20" s="2"/>
      <c r="J20" s="2"/>
      <c r="K20" s="2"/>
      <c r="L20" s="2"/>
      <c r="M20" s="2"/>
      <c r="N20" s="2"/>
    </row>
    <row r="21" spans="1:7" ht="83.25" customHeight="1">
      <c r="A21" s="137" t="s">
        <v>276</v>
      </c>
      <c r="B21" s="122" t="s">
        <v>190</v>
      </c>
      <c r="C21" s="120"/>
      <c r="D21" s="120"/>
      <c r="E21" s="120"/>
      <c r="F21" s="120"/>
      <c r="G21" s="146"/>
    </row>
    <row r="22" spans="1:14" ht="54.75" customHeight="1">
      <c r="A22" s="117"/>
      <c r="B22" s="96" t="s">
        <v>13</v>
      </c>
      <c r="C22" s="120"/>
      <c r="D22" s="120"/>
      <c r="E22" s="120"/>
      <c r="F22" s="120"/>
      <c r="G22" s="146"/>
      <c r="H22" s="2"/>
      <c r="I22" s="2"/>
      <c r="J22" s="2"/>
      <c r="K22" s="2"/>
      <c r="L22" s="2"/>
      <c r="M22" s="2"/>
      <c r="N22" s="2"/>
    </row>
    <row r="23" spans="1:7" ht="71.25" customHeight="1">
      <c r="A23" s="137" t="s">
        <v>359</v>
      </c>
      <c r="B23" s="122" t="s">
        <v>190</v>
      </c>
      <c r="C23" s="120"/>
      <c r="D23" s="120"/>
      <c r="E23" s="120"/>
      <c r="F23" s="120"/>
      <c r="G23" s="146"/>
    </row>
    <row r="24" spans="1:14" ht="51.75" customHeight="1">
      <c r="A24" s="117"/>
      <c r="B24" s="122" t="s">
        <v>13</v>
      </c>
      <c r="C24" s="120"/>
      <c r="D24" s="120"/>
      <c r="E24" s="120"/>
      <c r="F24" s="120"/>
      <c r="G24" s="146"/>
      <c r="H24" s="2"/>
      <c r="I24" s="2"/>
      <c r="J24" s="2"/>
      <c r="K24" s="2"/>
      <c r="L24" s="2"/>
      <c r="M24" s="2"/>
      <c r="N24" s="2"/>
    </row>
    <row r="25" spans="1:7" ht="83.25" customHeight="1">
      <c r="A25" s="137" t="s">
        <v>277</v>
      </c>
      <c r="B25" s="122" t="s">
        <v>190</v>
      </c>
      <c r="C25" s="120">
        <v>1273578</v>
      </c>
      <c r="D25" s="120">
        <v>1414000</v>
      </c>
      <c r="E25" s="120">
        <v>1534000</v>
      </c>
      <c r="F25" s="120">
        <v>1657000</v>
      </c>
      <c r="G25" s="146">
        <v>1798000</v>
      </c>
    </row>
    <row r="26" spans="1:14" ht="54.75" customHeight="1">
      <c r="A26" s="117"/>
      <c r="B26" s="122" t="s">
        <v>13</v>
      </c>
      <c r="C26" s="120">
        <v>114.5</v>
      </c>
      <c r="D26" s="147">
        <f>D25/C25*100</f>
        <v>111.02578719167573</v>
      </c>
      <c r="E26" s="147">
        <f>E25/D25*100</f>
        <v>108.48656294200849</v>
      </c>
      <c r="F26" s="147">
        <f>F25/E25*100</f>
        <v>108.01825293350717</v>
      </c>
      <c r="G26" s="148">
        <f>G25/F25*100</f>
        <v>108.50935425467713</v>
      </c>
      <c r="H26" s="2"/>
      <c r="I26" s="2"/>
      <c r="J26" s="2"/>
      <c r="K26" s="2"/>
      <c r="L26" s="2"/>
      <c r="M26" s="2"/>
      <c r="N26" s="2"/>
    </row>
    <row r="27" spans="1:7" ht="96" customHeight="1">
      <c r="A27" s="137" t="s">
        <v>278</v>
      </c>
      <c r="B27" s="122" t="s">
        <v>190</v>
      </c>
      <c r="C27" s="120">
        <v>1885386</v>
      </c>
      <c r="D27" s="120">
        <v>2000418</v>
      </c>
      <c r="E27" s="120">
        <v>2235779</v>
      </c>
      <c r="F27" s="120">
        <v>2550400</v>
      </c>
      <c r="G27" s="146">
        <v>2955000</v>
      </c>
    </row>
    <row r="28" spans="1:14" ht="54" customHeight="1">
      <c r="A28" s="117"/>
      <c r="B28" s="96" t="s">
        <v>13</v>
      </c>
      <c r="C28" s="120">
        <v>109.5</v>
      </c>
      <c r="D28" s="147">
        <f>D27/C27*100</f>
        <v>106.1012439892945</v>
      </c>
      <c r="E28" s="147">
        <f>E27/D27*100</f>
        <v>111.76559099148278</v>
      </c>
      <c r="F28" s="147">
        <f>F27/E27*100</f>
        <v>114.07209746580497</v>
      </c>
      <c r="G28" s="148">
        <f>G27/F27*100</f>
        <v>115.86417816813048</v>
      </c>
      <c r="H28" s="2"/>
      <c r="I28" s="2"/>
      <c r="J28" s="2"/>
      <c r="K28" s="2"/>
      <c r="L28" s="2"/>
      <c r="M28" s="2"/>
      <c r="N28" s="2"/>
    </row>
    <row r="29" spans="1:7" ht="97.5" customHeight="1">
      <c r="A29" s="137" t="s">
        <v>279</v>
      </c>
      <c r="B29" s="122" t="s">
        <v>190</v>
      </c>
      <c r="C29" s="120"/>
      <c r="D29" s="120"/>
      <c r="E29" s="120"/>
      <c r="F29" s="120"/>
      <c r="G29" s="146"/>
    </row>
    <row r="30" spans="1:14" ht="54.75" customHeight="1">
      <c r="A30" s="117"/>
      <c r="B30" s="122" t="s">
        <v>13</v>
      </c>
      <c r="C30" s="120"/>
      <c r="D30" s="147"/>
      <c r="E30" s="147"/>
      <c r="F30" s="147"/>
      <c r="G30" s="148"/>
      <c r="H30" s="2"/>
      <c r="I30" s="2"/>
      <c r="J30" s="2"/>
      <c r="K30" s="2"/>
      <c r="L30" s="2"/>
      <c r="M30" s="2"/>
      <c r="N30" s="2"/>
    </row>
    <row r="31" spans="1:7" ht="71.25" customHeight="1">
      <c r="A31" s="137" t="s">
        <v>280</v>
      </c>
      <c r="B31" s="122" t="s">
        <v>190</v>
      </c>
      <c r="C31" s="120"/>
      <c r="D31" s="120"/>
      <c r="E31" s="120"/>
      <c r="F31" s="120"/>
      <c r="G31" s="146"/>
    </row>
    <row r="32" spans="1:14" ht="56.25" customHeight="1">
      <c r="A32" s="117"/>
      <c r="B32" s="96" t="s">
        <v>13</v>
      </c>
      <c r="C32" s="120"/>
      <c r="D32" s="120"/>
      <c r="E32" s="120"/>
      <c r="F32" s="120"/>
      <c r="G32" s="146"/>
      <c r="H32" s="2"/>
      <c r="I32" s="2"/>
      <c r="J32" s="2"/>
      <c r="K32" s="2"/>
      <c r="L32" s="2"/>
      <c r="M32" s="2"/>
      <c r="N32" s="2"/>
    </row>
    <row r="33" spans="1:7" ht="99.75" customHeight="1">
      <c r="A33" s="137" t="s">
        <v>281</v>
      </c>
      <c r="B33" s="122" t="s">
        <v>190</v>
      </c>
      <c r="C33" s="150"/>
      <c r="D33" s="150"/>
      <c r="E33" s="150"/>
      <c r="F33" s="150"/>
      <c r="G33" s="151"/>
    </row>
    <row r="34" spans="1:14" ht="56.25" customHeight="1">
      <c r="A34" s="117"/>
      <c r="B34" s="96" t="s">
        <v>13</v>
      </c>
      <c r="C34" s="120"/>
      <c r="D34" s="120"/>
      <c r="E34" s="120"/>
      <c r="F34" s="120"/>
      <c r="G34" s="146"/>
      <c r="H34" s="2"/>
      <c r="I34" s="2"/>
      <c r="J34" s="2"/>
      <c r="K34" s="2"/>
      <c r="L34" s="2"/>
      <c r="M34" s="2"/>
      <c r="N34" s="2"/>
    </row>
    <row r="35" spans="1:7" ht="84.75" customHeight="1">
      <c r="A35" s="137" t="s">
        <v>282</v>
      </c>
      <c r="B35" s="122" t="s">
        <v>190</v>
      </c>
      <c r="C35" s="150"/>
      <c r="D35" s="150"/>
      <c r="E35" s="150"/>
      <c r="F35" s="150"/>
      <c r="G35" s="151"/>
    </row>
    <row r="36" spans="1:14" ht="54" customHeight="1">
      <c r="A36" s="117"/>
      <c r="B36" s="96" t="s">
        <v>13</v>
      </c>
      <c r="C36" s="120"/>
      <c r="D36" s="120"/>
      <c r="E36" s="120"/>
      <c r="F36" s="120"/>
      <c r="G36" s="146"/>
      <c r="H36" s="2"/>
      <c r="I36" s="2"/>
      <c r="J36" s="2"/>
      <c r="K36" s="2"/>
      <c r="L36" s="2"/>
      <c r="M36" s="2"/>
      <c r="N36" s="2"/>
    </row>
    <row r="37" spans="1:7" ht="72" customHeight="1">
      <c r="A37" s="137" t="s">
        <v>283</v>
      </c>
      <c r="B37" s="122" t="s">
        <v>190</v>
      </c>
      <c r="C37" s="150"/>
      <c r="D37" s="150"/>
      <c r="E37" s="150"/>
      <c r="F37" s="150"/>
      <c r="G37" s="151"/>
    </row>
    <row r="38" spans="1:14" ht="51.75" customHeight="1">
      <c r="A38" s="117"/>
      <c r="B38" s="122" t="s">
        <v>13</v>
      </c>
      <c r="C38" s="120"/>
      <c r="D38" s="120"/>
      <c r="E38" s="120"/>
      <c r="F38" s="120"/>
      <c r="G38" s="146"/>
      <c r="H38" s="2"/>
      <c r="I38" s="2"/>
      <c r="J38" s="2"/>
      <c r="K38" s="2"/>
      <c r="L38" s="2"/>
      <c r="M38" s="2"/>
      <c r="N38" s="2"/>
    </row>
    <row r="39" spans="1:7" ht="24.75" customHeight="1">
      <c r="A39" s="138" t="s">
        <v>285</v>
      </c>
      <c r="B39" s="95"/>
      <c r="C39" s="150"/>
      <c r="D39" s="150"/>
      <c r="E39" s="150"/>
      <c r="F39" s="150"/>
      <c r="G39" s="151"/>
    </row>
    <row r="40" spans="1:7" ht="86.25">
      <c r="A40" s="139" t="s">
        <v>284</v>
      </c>
      <c r="B40" s="122" t="s">
        <v>190</v>
      </c>
      <c r="C40" s="152">
        <v>313689</v>
      </c>
      <c r="D40" s="152">
        <v>353740</v>
      </c>
      <c r="E40" s="152">
        <v>390400</v>
      </c>
      <c r="F40" s="152">
        <v>445600</v>
      </c>
      <c r="G40" s="153">
        <v>514200</v>
      </c>
    </row>
    <row r="41" spans="1:14" ht="56.25" customHeight="1" thickBot="1">
      <c r="A41" s="140"/>
      <c r="B41" s="141" t="s">
        <v>13</v>
      </c>
      <c r="C41" s="154">
        <v>145.4</v>
      </c>
      <c r="D41" s="155">
        <f>D40/C40*100</f>
        <v>112.76774129790972</v>
      </c>
      <c r="E41" s="155">
        <f>E40/D40*100</f>
        <v>110.36354384576244</v>
      </c>
      <c r="F41" s="155">
        <f>F40/E40*100</f>
        <v>114.13934426229508</v>
      </c>
      <c r="G41" s="156">
        <f>G40/F40*100</f>
        <v>115.39497307001795</v>
      </c>
      <c r="H41" s="2"/>
      <c r="I41" s="2"/>
      <c r="J41" s="2"/>
      <c r="K41" s="2"/>
      <c r="L41" s="2"/>
      <c r="M41" s="2"/>
      <c r="N41" s="2"/>
    </row>
    <row r="42" s="1" customFormat="1" ht="12.75"/>
    <row r="43" spans="1:7" s="1" customFormat="1" ht="15">
      <c r="A43" s="266" t="s">
        <v>191</v>
      </c>
      <c r="B43" s="266"/>
      <c r="C43" s="266"/>
      <c r="D43" s="266"/>
      <c r="E43" s="266"/>
      <c r="F43" s="266"/>
      <c r="G43" s="266"/>
    </row>
    <row r="44" spans="1:7" ht="15">
      <c r="A44" s="266" t="s">
        <v>360</v>
      </c>
      <c r="B44" s="266"/>
      <c r="C44" s="266"/>
      <c r="D44" s="266"/>
      <c r="E44" s="266"/>
      <c r="F44" s="266"/>
      <c r="G44" s="266"/>
    </row>
    <row r="45" spans="1:7" ht="15">
      <c r="A45" s="266"/>
      <c r="B45" s="266"/>
      <c r="C45" s="266"/>
      <c r="D45" s="266"/>
      <c r="E45" s="266"/>
      <c r="F45" s="266"/>
      <c r="G45" s="266"/>
    </row>
  </sheetData>
  <mergeCells count="6">
    <mergeCell ref="A43:G43"/>
    <mergeCell ref="A44:G44"/>
    <mergeCell ref="A45:G45"/>
    <mergeCell ref="A2:A3"/>
    <mergeCell ref="B2:B3"/>
    <mergeCell ref="E2:G2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A16" sqref="A16"/>
    </sheetView>
  </sheetViews>
  <sheetFormatPr defaultColWidth="9.00390625" defaultRowHeight="12.75"/>
  <cols>
    <col min="1" max="1" width="38.625" style="0" customWidth="1"/>
    <col min="2" max="2" width="0.12890625" style="0" hidden="1" customWidth="1"/>
    <col min="3" max="3" width="19.625" style="184" customWidth="1"/>
    <col min="6" max="6" width="9.375" style="0" customWidth="1"/>
    <col min="7" max="7" width="9.625" style="0" customWidth="1"/>
    <col min="8" max="8" width="9.00390625" style="0" customWidth="1"/>
  </cols>
  <sheetData>
    <row r="1" spans="6:8" ht="14.25" customHeight="1" thickBot="1">
      <c r="F1" s="2"/>
      <c r="H1" s="2"/>
    </row>
    <row r="2" spans="1:18" ht="16.5" thickBot="1">
      <c r="A2" s="58" t="s">
        <v>377</v>
      </c>
      <c r="B2" s="57" t="s">
        <v>1</v>
      </c>
      <c r="C2" s="185" t="s">
        <v>372</v>
      </c>
      <c r="D2" s="186" t="s">
        <v>357</v>
      </c>
      <c r="E2" s="186" t="s">
        <v>308</v>
      </c>
      <c r="F2" s="269" t="s">
        <v>2</v>
      </c>
      <c r="G2" s="270"/>
      <c r="H2" s="271"/>
      <c r="I2" s="3"/>
      <c r="J2" s="3"/>
      <c r="K2" s="3"/>
      <c r="L2" s="2"/>
      <c r="M2" s="2"/>
      <c r="N2" s="2"/>
      <c r="O2" s="2"/>
      <c r="P2" s="2"/>
      <c r="Q2" s="2"/>
      <c r="R2" s="2"/>
    </row>
    <row r="3" spans="1:18" ht="16.5" thickBot="1">
      <c r="A3" s="59"/>
      <c r="B3" s="59"/>
      <c r="C3" s="187" t="s">
        <v>9</v>
      </c>
      <c r="D3" s="188" t="s">
        <v>209</v>
      </c>
      <c r="E3" s="188" t="s">
        <v>211</v>
      </c>
      <c r="F3" s="60" t="s">
        <v>214</v>
      </c>
      <c r="G3" s="189" t="s">
        <v>218</v>
      </c>
      <c r="H3" s="60" t="s">
        <v>349</v>
      </c>
      <c r="I3" s="3"/>
      <c r="J3" s="3"/>
      <c r="K3" s="3"/>
      <c r="L3" s="2"/>
      <c r="M3" s="2"/>
      <c r="N3" s="2"/>
      <c r="O3" s="2"/>
      <c r="P3" s="2"/>
      <c r="Q3" s="2"/>
      <c r="R3" s="2"/>
    </row>
    <row r="4" spans="1:18" ht="15.75">
      <c r="A4" s="193" t="s">
        <v>22</v>
      </c>
      <c r="B4" s="194"/>
      <c r="C4" s="195"/>
      <c r="D4" s="196"/>
      <c r="E4" s="196"/>
      <c r="F4" s="197"/>
      <c r="G4" s="196"/>
      <c r="H4" s="198"/>
      <c r="I4" s="3"/>
      <c r="J4" s="3"/>
      <c r="K4" s="3"/>
      <c r="L4" s="2"/>
      <c r="M4" s="2"/>
      <c r="N4" s="2"/>
      <c r="O4" s="2"/>
      <c r="P4" s="2"/>
      <c r="Q4" s="2"/>
      <c r="R4" s="2"/>
    </row>
    <row r="5" spans="1:18" ht="56.25" customHeight="1">
      <c r="A5" s="170" t="s">
        <v>14</v>
      </c>
      <c r="B5" s="190"/>
      <c r="C5" s="204" t="s">
        <v>378</v>
      </c>
      <c r="D5" s="34"/>
      <c r="E5" s="34"/>
      <c r="F5" s="56"/>
      <c r="G5" s="34"/>
      <c r="H5" s="30"/>
      <c r="I5" s="3"/>
      <c r="J5" s="3"/>
      <c r="K5" s="3"/>
      <c r="L5" s="2"/>
      <c r="M5" s="2"/>
      <c r="N5" s="2"/>
      <c r="O5" s="2"/>
      <c r="P5" s="2"/>
      <c r="Q5" s="2"/>
      <c r="R5" s="2"/>
    </row>
    <row r="6" spans="1:18" ht="45" customHeight="1">
      <c r="A6" s="172"/>
      <c r="B6" s="191"/>
      <c r="C6" s="205" t="s">
        <v>255</v>
      </c>
      <c r="D6" s="35"/>
      <c r="E6" s="35"/>
      <c r="F6" s="78"/>
      <c r="G6" s="35"/>
      <c r="H6" s="31"/>
      <c r="I6" s="3"/>
      <c r="J6" s="3"/>
      <c r="K6" s="3"/>
      <c r="L6" s="2"/>
      <c r="M6" s="2"/>
      <c r="N6" s="2"/>
      <c r="O6" s="2"/>
      <c r="P6" s="2"/>
      <c r="Q6" s="2"/>
      <c r="R6" s="2"/>
    </row>
    <row r="7" spans="1:18" ht="15">
      <c r="A7" s="170" t="s">
        <v>15</v>
      </c>
      <c r="B7" s="191"/>
      <c r="C7" s="205"/>
      <c r="D7" s="35"/>
      <c r="E7" s="35"/>
      <c r="F7" s="78"/>
      <c r="G7" s="35"/>
      <c r="H7" s="31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60" customHeight="1">
      <c r="A8" s="199" t="s">
        <v>16</v>
      </c>
      <c r="B8" s="191"/>
      <c r="C8" s="204" t="s">
        <v>378</v>
      </c>
      <c r="D8" s="35"/>
      <c r="E8" s="35"/>
      <c r="F8" s="78"/>
      <c r="G8" s="35"/>
      <c r="H8" s="31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43.5" customHeight="1">
      <c r="A9" s="199"/>
      <c r="B9" s="191"/>
      <c r="C9" s="205" t="s">
        <v>255</v>
      </c>
      <c r="D9" s="35"/>
      <c r="E9" s="35"/>
      <c r="F9" s="78"/>
      <c r="G9" s="35"/>
      <c r="H9" s="31"/>
      <c r="I9" s="3"/>
      <c r="J9" s="3"/>
      <c r="K9" s="3"/>
      <c r="L9" s="2"/>
      <c r="M9" s="2"/>
      <c r="N9" s="2"/>
      <c r="O9" s="2"/>
      <c r="P9" s="2"/>
      <c r="Q9" s="2"/>
      <c r="R9" s="2"/>
    </row>
    <row r="10" spans="1:18" ht="57" customHeight="1">
      <c r="A10" s="199" t="s">
        <v>17</v>
      </c>
      <c r="B10" s="191"/>
      <c r="C10" s="204" t="s">
        <v>378</v>
      </c>
      <c r="D10" s="35"/>
      <c r="E10" s="35"/>
      <c r="F10" s="78"/>
      <c r="G10" s="35"/>
      <c r="H10" s="31"/>
      <c r="I10" s="3"/>
      <c r="J10" s="3"/>
      <c r="K10" s="3"/>
      <c r="L10" s="2"/>
      <c r="M10" s="2"/>
      <c r="N10" s="2"/>
      <c r="O10" s="2"/>
      <c r="P10" s="2"/>
      <c r="Q10" s="2"/>
      <c r="R10" s="2"/>
    </row>
    <row r="11" spans="1:18" ht="46.5" customHeight="1">
      <c r="A11" s="170"/>
      <c r="B11" s="191"/>
      <c r="C11" s="205" t="s">
        <v>255</v>
      </c>
      <c r="D11" s="35"/>
      <c r="E11" s="35"/>
      <c r="F11" s="78"/>
      <c r="G11" s="35"/>
      <c r="H11" s="31"/>
      <c r="I11" s="3"/>
      <c r="J11" s="3"/>
      <c r="K11" s="3"/>
      <c r="L11" s="2"/>
      <c r="M11" s="2"/>
      <c r="N11" s="2"/>
      <c r="O11" s="2"/>
      <c r="P11" s="2"/>
      <c r="Q11" s="2"/>
      <c r="R11" s="2"/>
    </row>
    <row r="12" spans="1:8" ht="45" customHeight="1">
      <c r="A12" s="170" t="s">
        <v>18</v>
      </c>
      <c r="B12" s="192"/>
      <c r="C12" s="205"/>
      <c r="D12" s="46"/>
      <c r="E12" s="46"/>
      <c r="F12" s="79"/>
      <c r="G12" s="46"/>
      <c r="H12" s="39"/>
    </row>
    <row r="13" spans="1:8" ht="54" customHeight="1">
      <c r="A13" s="170" t="s">
        <v>19</v>
      </c>
      <c r="B13" s="192"/>
      <c r="C13" s="204" t="s">
        <v>378</v>
      </c>
      <c r="D13" s="46"/>
      <c r="E13" s="46"/>
      <c r="F13" s="79"/>
      <c r="G13" s="46"/>
      <c r="H13" s="39"/>
    </row>
    <row r="14" spans="1:8" ht="48.75" customHeight="1">
      <c r="A14" s="200"/>
      <c r="B14" s="192"/>
      <c r="C14" s="205" t="s">
        <v>255</v>
      </c>
      <c r="D14" s="46"/>
      <c r="E14" s="46"/>
      <c r="F14" s="79"/>
      <c r="G14" s="46"/>
      <c r="H14" s="39"/>
    </row>
    <row r="15" spans="1:8" ht="59.25" customHeight="1">
      <c r="A15" s="201" t="s">
        <v>20</v>
      </c>
      <c r="B15" s="192"/>
      <c r="C15" s="204" t="s">
        <v>378</v>
      </c>
      <c r="D15" s="46"/>
      <c r="E15" s="46"/>
      <c r="F15" s="79"/>
      <c r="G15" s="46"/>
      <c r="H15" s="39"/>
    </row>
    <row r="16" spans="1:8" ht="45.75" customHeight="1">
      <c r="A16" s="172"/>
      <c r="B16" s="192"/>
      <c r="C16" s="205" t="s">
        <v>255</v>
      </c>
      <c r="D16" s="46"/>
      <c r="E16" s="46"/>
      <c r="F16" s="79"/>
      <c r="G16" s="46"/>
      <c r="H16" s="39"/>
    </row>
    <row r="17" spans="1:8" ht="45.75" customHeight="1">
      <c r="A17" s="172" t="s">
        <v>21</v>
      </c>
      <c r="B17" s="192"/>
      <c r="C17" s="206"/>
      <c r="D17" s="46"/>
      <c r="E17" s="46"/>
      <c r="F17" s="79"/>
      <c r="G17" s="46"/>
      <c r="H17" s="39"/>
    </row>
    <row r="18" spans="1:8" ht="55.5" customHeight="1">
      <c r="A18" s="172" t="s">
        <v>215</v>
      </c>
      <c r="B18" s="192"/>
      <c r="C18" s="204" t="s">
        <v>378</v>
      </c>
      <c r="D18" s="46"/>
      <c r="E18" s="46"/>
      <c r="F18" s="79"/>
      <c r="G18" s="46"/>
      <c r="H18" s="39"/>
    </row>
    <row r="19" spans="1:8" ht="46.5" customHeight="1">
      <c r="A19" s="202"/>
      <c r="B19" s="192"/>
      <c r="C19" s="205" t="s">
        <v>255</v>
      </c>
      <c r="D19" s="46"/>
      <c r="E19" s="46"/>
      <c r="F19" s="79"/>
      <c r="G19" s="46"/>
      <c r="H19" s="39"/>
    </row>
    <row r="20" spans="1:8" ht="59.25" customHeight="1">
      <c r="A20" s="201" t="s">
        <v>20</v>
      </c>
      <c r="B20" s="192"/>
      <c r="C20" s="204" t="s">
        <v>378</v>
      </c>
      <c r="D20" s="46"/>
      <c r="E20" s="46"/>
      <c r="F20" s="79"/>
      <c r="G20" s="46"/>
      <c r="H20" s="39"/>
    </row>
    <row r="21" spans="1:8" ht="46.5" customHeight="1" thickBot="1">
      <c r="A21" s="203"/>
      <c r="B21" s="207"/>
      <c r="C21" s="208" t="s">
        <v>255</v>
      </c>
      <c r="D21" s="48"/>
      <c r="E21" s="48"/>
      <c r="F21" s="80"/>
      <c r="G21" s="48"/>
      <c r="H21" s="41"/>
    </row>
    <row r="23" ht="15">
      <c r="A23" s="11" t="s">
        <v>191</v>
      </c>
    </row>
    <row r="24" ht="15">
      <c r="A24" s="11" t="s">
        <v>376</v>
      </c>
    </row>
    <row r="25" ht="15">
      <c r="A25" s="2"/>
    </row>
  </sheetData>
  <mergeCells count="1">
    <mergeCell ref="F2:H2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46">
      <selection activeCell="J11" sqref="J11"/>
    </sheetView>
  </sheetViews>
  <sheetFormatPr defaultColWidth="9.00390625" defaultRowHeight="12.75"/>
  <cols>
    <col min="1" max="1" width="44.25390625" style="0" customWidth="1"/>
    <col min="2" max="2" width="16.75390625" style="23" customWidth="1"/>
    <col min="3" max="3" width="11.00390625" style="0" customWidth="1"/>
    <col min="4" max="4" width="10.875" style="0" customWidth="1"/>
    <col min="5" max="5" width="10.75390625" style="0" customWidth="1"/>
    <col min="6" max="6" width="10.375" style="0" customWidth="1"/>
    <col min="7" max="7" width="10.625" style="0" customWidth="1"/>
  </cols>
  <sheetData>
    <row r="1" spans="5:7" ht="15.75" thickBot="1">
      <c r="E1" s="2"/>
      <c r="G1" s="2"/>
    </row>
    <row r="2" spans="1:17" ht="16.5" thickBot="1">
      <c r="A2" s="57" t="s">
        <v>0</v>
      </c>
      <c r="B2" s="58" t="s">
        <v>8</v>
      </c>
      <c r="C2" s="186" t="s">
        <v>357</v>
      </c>
      <c r="D2" s="186" t="s">
        <v>308</v>
      </c>
      <c r="E2" s="269" t="s">
        <v>2</v>
      </c>
      <c r="F2" s="270"/>
      <c r="G2" s="271"/>
      <c r="H2" s="3"/>
      <c r="I2" s="3"/>
      <c r="J2" s="3"/>
      <c r="K2" s="2"/>
      <c r="L2" s="2"/>
      <c r="M2" s="2"/>
      <c r="N2" s="2"/>
      <c r="O2" s="2"/>
      <c r="P2" s="2"/>
      <c r="Q2" s="2"/>
    </row>
    <row r="3" spans="1:17" ht="16.5" thickBot="1">
      <c r="A3" s="59"/>
      <c r="B3" s="60" t="s">
        <v>9</v>
      </c>
      <c r="C3" s="188" t="s">
        <v>209</v>
      </c>
      <c r="D3" s="188" t="s">
        <v>211</v>
      </c>
      <c r="E3" s="60" t="s">
        <v>214</v>
      </c>
      <c r="F3" s="189" t="s">
        <v>218</v>
      </c>
      <c r="G3" s="60" t="s">
        <v>349</v>
      </c>
      <c r="H3" s="3"/>
      <c r="I3" s="3"/>
      <c r="J3" s="3"/>
      <c r="K3" s="2"/>
      <c r="L3" s="2"/>
      <c r="M3" s="2"/>
      <c r="N3" s="2"/>
      <c r="O3" s="2"/>
      <c r="P3" s="2"/>
      <c r="Q3" s="2"/>
    </row>
    <row r="4" spans="1:17" ht="15.75">
      <c r="A4" s="38" t="s">
        <v>23</v>
      </c>
      <c r="B4" s="27"/>
      <c r="C4" s="15"/>
      <c r="D4" s="26"/>
      <c r="E4" s="16"/>
      <c r="F4" s="26"/>
      <c r="G4" s="29"/>
      <c r="H4" s="3"/>
      <c r="I4" s="3"/>
      <c r="J4" s="3"/>
      <c r="K4" s="2"/>
      <c r="L4" s="2"/>
      <c r="M4" s="2"/>
      <c r="N4" s="2"/>
      <c r="O4" s="2"/>
      <c r="P4" s="2"/>
      <c r="Q4" s="2"/>
    </row>
    <row r="5" spans="1:17" ht="15.75">
      <c r="A5" s="38" t="s">
        <v>24</v>
      </c>
      <c r="B5" s="27"/>
      <c r="C5" s="15"/>
      <c r="D5" s="26"/>
      <c r="E5" s="16"/>
      <c r="F5" s="26"/>
      <c r="G5" s="29"/>
      <c r="H5" s="3"/>
      <c r="I5" s="3"/>
      <c r="J5" s="3"/>
      <c r="K5" s="2"/>
      <c r="L5" s="2"/>
      <c r="M5" s="2"/>
      <c r="N5" s="2"/>
      <c r="O5" s="2"/>
      <c r="P5" s="2"/>
      <c r="Q5" s="2"/>
    </row>
    <row r="6" spans="1:17" ht="15.75">
      <c r="A6" s="49" t="s">
        <v>25</v>
      </c>
      <c r="B6" s="27"/>
      <c r="C6" s="15"/>
      <c r="D6" s="26"/>
      <c r="E6" s="16"/>
      <c r="F6" s="26"/>
      <c r="G6" s="29"/>
      <c r="H6" s="3"/>
      <c r="I6" s="3"/>
      <c r="J6" s="3"/>
      <c r="K6" s="2"/>
      <c r="L6" s="2"/>
      <c r="M6" s="2"/>
      <c r="N6" s="2"/>
      <c r="O6" s="2"/>
      <c r="P6" s="2"/>
      <c r="Q6" s="2"/>
    </row>
    <row r="7" spans="1:17" ht="27" customHeight="1">
      <c r="A7" s="50" t="s">
        <v>26</v>
      </c>
      <c r="B7" s="54" t="s">
        <v>230</v>
      </c>
      <c r="C7" s="25"/>
      <c r="D7" s="35"/>
      <c r="E7" s="37"/>
      <c r="F7" s="35"/>
      <c r="G7" s="31"/>
      <c r="H7" s="3"/>
      <c r="I7" s="3"/>
      <c r="J7" s="3"/>
      <c r="K7" s="2"/>
      <c r="L7" s="2"/>
      <c r="M7" s="2"/>
      <c r="N7" s="2"/>
      <c r="O7" s="2"/>
      <c r="P7" s="2"/>
      <c r="Q7" s="2"/>
    </row>
    <row r="8" spans="1:17" ht="26.25" customHeight="1">
      <c r="A8" s="50" t="s">
        <v>28</v>
      </c>
      <c r="B8" s="54" t="s">
        <v>230</v>
      </c>
      <c r="C8" s="25"/>
      <c r="D8" s="35"/>
      <c r="E8" s="37"/>
      <c r="F8" s="35"/>
      <c r="G8" s="31"/>
      <c r="H8" s="3"/>
      <c r="I8" s="3"/>
      <c r="J8" s="3"/>
      <c r="K8" s="2"/>
      <c r="L8" s="2"/>
      <c r="M8" s="2"/>
      <c r="N8" s="2"/>
      <c r="O8" s="2"/>
      <c r="P8" s="2"/>
      <c r="Q8" s="2"/>
    </row>
    <row r="9" spans="1:17" ht="29.25" customHeight="1">
      <c r="A9" s="50" t="s">
        <v>379</v>
      </c>
      <c r="B9" s="54" t="s">
        <v>230</v>
      </c>
      <c r="C9" s="54"/>
      <c r="D9" s="35"/>
      <c r="E9" s="37"/>
      <c r="F9" s="35"/>
      <c r="G9" s="31"/>
      <c r="H9" s="3"/>
      <c r="I9" s="3"/>
      <c r="J9" s="3"/>
      <c r="K9" s="2"/>
      <c r="L9" s="2"/>
      <c r="M9" s="2"/>
      <c r="N9" s="2"/>
      <c r="O9" s="2"/>
      <c r="P9" s="2"/>
      <c r="Q9" s="2"/>
    </row>
    <row r="10" spans="1:17" ht="26.25" customHeight="1">
      <c r="A10" s="50" t="s">
        <v>29</v>
      </c>
      <c r="B10" s="54" t="s">
        <v>230</v>
      </c>
      <c r="C10" s="25"/>
      <c r="D10" s="35"/>
      <c r="E10" s="37"/>
      <c r="F10" s="35"/>
      <c r="G10" s="31"/>
      <c r="H10" s="3"/>
      <c r="I10" s="3"/>
      <c r="J10" s="3"/>
      <c r="K10" s="2"/>
      <c r="L10" s="2"/>
      <c r="M10" s="2"/>
      <c r="N10" s="2"/>
      <c r="O10" s="2"/>
      <c r="P10" s="2"/>
      <c r="Q10" s="2"/>
    </row>
    <row r="11" spans="1:7" ht="24" customHeight="1">
      <c r="A11" s="50" t="s">
        <v>30</v>
      </c>
      <c r="B11" s="54" t="s">
        <v>230</v>
      </c>
      <c r="C11" s="21"/>
      <c r="D11" s="46"/>
      <c r="E11" s="28"/>
      <c r="F11" s="46"/>
      <c r="G11" s="39"/>
    </row>
    <row r="12" spans="1:7" ht="21" customHeight="1">
      <c r="A12" s="50" t="s">
        <v>31</v>
      </c>
      <c r="B12" s="54" t="s">
        <v>49</v>
      </c>
      <c r="C12" s="21"/>
      <c r="D12" s="46"/>
      <c r="E12" s="28"/>
      <c r="F12" s="46"/>
      <c r="G12" s="39"/>
    </row>
    <row r="13" spans="1:7" ht="43.5" customHeight="1">
      <c r="A13" s="50" t="s">
        <v>32</v>
      </c>
      <c r="B13" s="54" t="s">
        <v>33</v>
      </c>
      <c r="C13" s="21"/>
      <c r="D13" s="46"/>
      <c r="E13" s="28"/>
      <c r="F13" s="46"/>
      <c r="G13" s="39"/>
    </row>
    <row r="14" spans="1:7" ht="33" customHeight="1">
      <c r="A14" s="50" t="s">
        <v>90</v>
      </c>
      <c r="B14" s="54" t="s">
        <v>230</v>
      </c>
      <c r="C14" s="21"/>
      <c r="D14" s="46"/>
      <c r="E14" s="28"/>
      <c r="F14" s="46"/>
      <c r="G14" s="39"/>
    </row>
    <row r="15" spans="1:7" ht="31.5" customHeight="1">
      <c r="A15" s="50" t="s">
        <v>34</v>
      </c>
      <c r="B15" s="54" t="s">
        <v>230</v>
      </c>
      <c r="C15" s="21"/>
      <c r="D15" s="46"/>
      <c r="E15" s="28"/>
      <c r="F15" s="46"/>
      <c r="G15" s="39"/>
    </row>
    <row r="16" spans="1:7" ht="30" customHeight="1">
      <c r="A16" s="51" t="s">
        <v>35</v>
      </c>
      <c r="B16" s="54" t="s">
        <v>230</v>
      </c>
      <c r="C16" s="21"/>
      <c r="D16" s="46"/>
      <c r="E16" s="28"/>
      <c r="F16" s="46"/>
      <c r="G16" s="39"/>
    </row>
    <row r="17" spans="1:7" ht="51" customHeight="1">
      <c r="A17" s="50" t="s">
        <v>36</v>
      </c>
      <c r="B17" s="54" t="s">
        <v>230</v>
      </c>
      <c r="C17" s="21"/>
      <c r="D17" s="46"/>
      <c r="E17" s="28"/>
      <c r="F17" s="46"/>
      <c r="G17" s="39"/>
    </row>
    <row r="18" spans="1:7" ht="30.75" customHeight="1">
      <c r="A18" s="50" t="s">
        <v>380</v>
      </c>
      <c r="B18" s="54" t="s">
        <v>89</v>
      </c>
      <c r="C18" s="21"/>
      <c r="D18" s="46"/>
      <c r="E18" s="28"/>
      <c r="F18" s="46"/>
      <c r="G18" s="39"/>
    </row>
    <row r="19" spans="1:7" ht="34.5" customHeight="1">
      <c r="A19" s="52" t="s">
        <v>37</v>
      </c>
      <c r="B19" s="54" t="s">
        <v>89</v>
      </c>
      <c r="C19" s="21"/>
      <c r="D19" s="46"/>
      <c r="E19" s="28"/>
      <c r="F19" s="46"/>
      <c r="G19" s="39"/>
    </row>
    <row r="20" spans="1:7" ht="29.25" customHeight="1">
      <c r="A20" s="50" t="s">
        <v>38</v>
      </c>
      <c r="B20" s="54" t="s">
        <v>89</v>
      </c>
      <c r="C20" s="21"/>
      <c r="D20" s="46"/>
      <c r="E20" s="28"/>
      <c r="F20" s="46"/>
      <c r="G20" s="39"/>
    </row>
    <row r="21" spans="1:7" ht="24" customHeight="1">
      <c r="A21" s="50" t="s">
        <v>39</v>
      </c>
      <c r="B21" s="54" t="s">
        <v>89</v>
      </c>
      <c r="C21" s="21"/>
      <c r="D21" s="46"/>
      <c r="E21" s="28"/>
      <c r="F21" s="46"/>
      <c r="G21" s="39"/>
    </row>
    <row r="22" spans="1:7" ht="26.25" customHeight="1">
      <c r="A22" s="50" t="s">
        <v>40</v>
      </c>
      <c r="B22" s="54" t="s">
        <v>89</v>
      </c>
      <c r="C22" s="21"/>
      <c r="D22" s="46"/>
      <c r="E22" s="28"/>
      <c r="F22" s="46"/>
      <c r="G22" s="39"/>
    </row>
    <row r="23" spans="1:7" ht="29.25" customHeight="1">
      <c r="A23" s="50" t="s">
        <v>41</v>
      </c>
      <c r="B23" s="54" t="s">
        <v>89</v>
      </c>
      <c r="C23" s="21"/>
      <c r="D23" s="46"/>
      <c r="E23" s="28"/>
      <c r="F23" s="46"/>
      <c r="G23" s="39"/>
    </row>
    <row r="24" spans="1:7" ht="48" customHeight="1">
      <c r="A24" s="50" t="s">
        <v>42</v>
      </c>
      <c r="B24" s="54" t="s">
        <v>89</v>
      </c>
      <c r="C24" s="21"/>
      <c r="D24" s="46"/>
      <c r="E24" s="28"/>
      <c r="F24" s="46"/>
      <c r="G24" s="39"/>
    </row>
    <row r="25" spans="1:7" ht="46.5" customHeight="1">
      <c r="A25" s="50" t="s">
        <v>43</v>
      </c>
      <c r="B25" s="54" t="s">
        <v>89</v>
      </c>
      <c r="C25" s="21"/>
      <c r="D25" s="46"/>
      <c r="E25" s="28"/>
      <c r="F25" s="46"/>
      <c r="G25" s="39"/>
    </row>
    <row r="26" spans="1:7" ht="45.75" customHeight="1">
      <c r="A26" s="50" t="s">
        <v>44</v>
      </c>
      <c r="B26" s="54" t="s">
        <v>89</v>
      </c>
      <c r="C26" s="21"/>
      <c r="D26" s="46"/>
      <c r="E26" s="28"/>
      <c r="F26" s="46"/>
      <c r="G26" s="39"/>
    </row>
    <row r="27" spans="1:7" ht="18" customHeight="1">
      <c r="A27" s="50" t="s">
        <v>45</v>
      </c>
      <c r="B27" s="54" t="s">
        <v>89</v>
      </c>
      <c r="C27" s="21"/>
      <c r="D27" s="46"/>
      <c r="E27" s="28"/>
      <c r="F27" s="46"/>
      <c r="G27" s="39"/>
    </row>
    <row r="28" spans="1:7" ht="32.25" customHeight="1">
      <c r="A28" s="50" t="s">
        <v>46</v>
      </c>
      <c r="B28" s="54" t="s">
        <v>47</v>
      </c>
      <c r="C28" s="21"/>
      <c r="D28" s="46"/>
      <c r="E28" s="28"/>
      <c r="F28" s="46"/>
      <c r="G28" s="39"/>
    </row>
    <row r="29" spans="1:7" ht="30.75" customHeight="1">
      <c r="A29" s="50" t="s">
        <v>48</v>
      </c>
      <c r="B29" s="54" t="s">
        <v>49</v>
      </c>
      <c r="C29" s="21"/>
      <c r="D29" s="46"/>
      <c r="E29" s="28"/>
      <c r="F29" s="46"/>
      <c r="G29" s="39"/>
    </row>
    <row r="30" spans="1:7" ht="27.75" customHeight="1">
      <c r="A30" s="50" t="s">
        <v>50</v>
      </c>
      <c r="B30" s="54" t="s">
        <v>51</v>
      </c>
      <c r="C30" s="21"/>
      <c r="D30" s="46"/>
      <c r="E30" s="28"/>
      <c r="F30" s="46"/>
      <c r="G30" s="39"/>
    </row>
    <row r="31" spans="1:7" ht="27" customHeight="1">
      <c r="A31" s="50" t="s">
        <v>52</v>
      </c>
      <c r="B31" s="54" t="s">
        <v>53</v>
      </c>
      <c r="C31" s="21"/>
      <c r="D31" s="46"/>
      <c r="E31" s="28"/>
      <c r="F31" s="46"/>
      <c r="G31" s="39"/>
    </row>
    <row r="32" spans="1:7" ht="23.25" customHeight="1">
      <c r="A32" s="50" t="s">
        <v>54</v>
      </c>
      <c r="B32" s="54" t="s">
        <v>230</v>
      </c>
      <c r="C32" s="21"/>
      <c r="D32" s="46"/>
      <c r="E32" s="28"/>
      <c r="F32" s="46"/>
      <c r="G32" s="39"/>
    </row>
    <row r="33" spans="1:7" ht="24.75" customHeight="1">
      <c r="A33" s="50" t="s">
        <v>55</v>
      </c>
      <c r="B33" s="54" t="s">
        <v>230</v>
      </c>
      <c r="C33" s="21"/>
      <c r="D33" s="46"/>
      <c r="E33" s="28"/>
      <c r="F33" s="46"/>
      <c r="G33" s="39"/>
    </row>
    <row r="34" spans="1:7" ht="15.75" customHeight="1">
      <c r="A34" s="50" t="s">
        <v>56</v>
      </c>
      <c r="B34" s="54" t="s">
        <v>230</v>
      </c>
      <c r="C34" s="21"/>
      <c r="D34" s="46"/>
      <c r="E34" s="28"/>
      <c r="F34" s="46"/>
      <c r="G34" s="39"/>
    </row>
    <row r="35" spans="1:7" ht="23.25" customHeight="1">
      <c r="A35" s="50" t="s">
        <v>57</v>
      </c>
      <c r="B35" s="54" t="s">
        <v>230</v>
      </c>
      <c r="C35" s="21"/>
      <c r="D35" s="46"/>
      <c r="E35" s="28"/>
      <c r="F35" s="46"/>
      <c r="G35" s="39"/>
    </row>
    <row r="36" spans="1:7" ht="48" customHeight="1">
      <c r="A36" s="50" t="s">
        <v>58</v>
      </c>
      <c r="B36" s="54" t="s">
        <v>230</v>
      </c>
      <c r="C36" s="21"/>
      <c r="D36" s="46"/>
      <c r="E36" s="28"/>
      <c r="F36" s="46"/>
      <c r="G36" s="39"/>
    </row>
    <row r="37" spans="1:7" ht="24.75" customHeight="1">
      <c r="A37" s="50" t="s">
        <v>59</v>
      </c>
      <c r="B37" s="54" t="s">
        <v>230</v>
      </c>
      <c r="C37" s="21"/>
      <c r="D37" s="46"/>
      <c r="E37" s="28"/>
      <c r="F37" s="46"/>
      <c r="G37" s="39"/>
    </row>
    <row r="38" spans="1:7" ht="38.25" customHeight="1">
      <c r="A38" s="50" t="s">
        <v>60</v>
      </c>
      <c r="B38" s="54" t="s">
        <v>49</v>
      </c>
      <c r="C38" s="21"/>
      <c r="D38" s="46"/>
      <c r="E38" s="28"/>
      <c r="F38" s="46"/>
      <c r="G38" s="39"/>
    </row>
    <row r="39" spans="1:7" ht="24.75" customHeight="1">
      <c r="A39" s="50" t="s">
        <v>61</v>
      </c>
      <c r="B39" s="54" t="s">
        <v>49</v>
      </c>
      <c r="C39" s="21"/>
      <c r="D39" s="46"/>
      <c r="E39" s="28"/>
      <c r="F39" s="46"/>
      <c r="G39" s="39"/>
    </row>
    <row r="40" spans="1:7" ht="23.25" customHeight="1">
      <c r="A40" s="50" t="s">
        <v>62</v>
      </c>
      <c r="B40" s="54" t="s">
        <v>27</v>
      </c>
      <c r="C40" s="21"/>
      <c r="D40" s="46"/>
      <c r="E40" s="28"/>
      <c r="F40" s="46"/>
      <c r="G40" s="39"/>
    </row>
    <row r="41" spans="1:7" ht="27.75" customHeight="1">
      <c r="A41" s="50" t="s">
        <v>63</v>
      </c>
      <c r="B41" s="54" t="s">
        <v>64</v>
      </c>
      <c r="C41" s="21"/>
      <c r="D41" s="46"/>
      <c r="E41" s="28"/>
      <c r="F41" s="46"/>
      <c r="G41" s="39"/>
    </row>
    <row r="42" spans="1:7" ht="34.5" customHeight="1">
      <c r="A42" s="50" t="s">
        <v>65</v>
      </c>
      <c r="B42" s="54" t="s">
        <v>64</v>
      </c>
      <c r="C42" s="21"/>
      <c r="D42" s="46"/>
      <c r="E42" s="28"/>
      <c r="F42" s="46"/>
      <c r="G42" s="39"/>
    </row>
    <row r="43" spans="1:7" ht="38.25" customHeight="1">
      <c r="A43" s="50" t="s">
        <v>66</v>
      </c>
      <c r="B43" s="54" t="s">
        <v>64</v>
      </c>
      <c r="C43" s="21"/>
      <c r="D43" s="46"/>
      <c r="E43" s="28"/>
      <c r="F43" s="46"/>
      <c r="G43" s="39"/>
    </row>
    <row r="44" spans="1:7" ht="32.25" customHeight="1">
      <c r="A44" s="50" t="s">
        <v>67</v>
      </c>
      <c r="B44" s="54" t="s">
        <v>64</v>
      </c>
      <c r="C44" s="21"/>
      <c r="D44" s="46"/>
      <c r="E44" s="28"/>
      <c r="F44" s="46"/>
      <c r="G44" s="39"/>
    </row>
    <row r="45" spans="1:7" ht="27.75" customHeight="1">
      <c r="A45" s="50" t="s">
        <v>68</v>
      </c>
      <c r="B45" s="54" t="s">
        <v>27</v>
      </c>
      <c r="C45" s="21"/>
      <c r="D45" s="46"/>
      <c r="E45" s="28"/>
      <c r="F45" s="46"/>
      <c r="G45" s="39"/>
    </row>
    <row r="46" spans="1:7" ht="15.75" customHeight="1">
      <c r="A46" s="50" t="s">
        <v>69</v>
      </c>
      <c r="B46" s="54" t="s">
        <v>27</v>
      </c>
      <c r="C46" s="21"/>
      <c r="D46" s="46"/>
      <c r="E46" s="28"/>
      <c r="F46" s="46"/>
      <c r="G46" s="39"/>
    </row>
    <row r="47" spans="1:7" ht="24.75" customHeight="1">
      <c r="A47" s="50" t="s">
        <v>70</v>
      </c>
      <c r="B47" s="54" t="s">
        <v>71</v>
      </c>
      <c r="C47" s="21"/>
      <c r="D47" s="46"/>
      <c r="E47" s="28"/>
      <c r="F47" s="46"/>
      <c r="G47" s="39"/>
    </row>
    <row r="48" spans="1:7" ht="26.25" customHeight="1">
      <c r="A48" s="50" t="s">
        <v>72</v>
      </c>
      <c r="B48" s="54" t="s">
        <v>49</v>
      </c>
      <c r="C48" s="21"/>
      <c r="D48" s="46"/>
      <c r="E48" s="28"/>
      <c r="F48" s="46"/>
      <c r="G48" s="39"/>
    </row>
    <row r="49" spans="1:7" ht="29.25" customHeight="1">
      <c r="A49" s="50" t="s">
        <v>73</v>
      </c>
      <c r="B49" s="54" t="s">
        <v>49</v>
      </c>
      <c r="C49" s="21"/>
      <c r="D49" s="46"/>
      <c r="E49" s="28"/>
      <c r="F49" s="46"/>
      <c r="G49" s="39"/>
    </row>
    <row r="50" spans="1:7" ht="32.25" customHeight="1">
      <c r="A50" s="50" t="s">
        <v>74</v>
      </c>
      <c r="B50" s="54" t="s">
        <v>49</v>
      </c>
      <c r="C50" s="21"/>
      <c r="D50" s="46"/>
      <c r="E50" s="28"/>
      <c r="F50" s="46"/>
      <c r="G50" s="39"/>
    </row>
    <row r="51" spans="1:7" ht="30" customHeight="1">
      <c r="A51" s="50" t="s">
        <v>75</v>
      </c>
      <c r="B51" s="54" t="s">
        <v>49</v>
      </c>
      <c r="C51" s="21"/>
      <c r="D51" s="46"/>
      <c r="E51" s="28"/>
      <c r="F51" s="46"/>
      <c r="G51" s="39"/>
    </row>
    <row r="52" spans="1:7" ht="27.75" customHeight="1">
      <c r="A52" s="50" t="s">
        <v>76</v>
      </c>
      <c r="B52" s="54" t="s">
        <v>49</v>
      </c>
      <c r="C52" s="21"/>
      <c r="D52" s="46"/>
      <c r="E52" s="28"/>
      <c r="F52" s="46"/>
      <c r="G52" s="39"/>
    </row>
    <row r="53" spans="1:7" ht="33.75" customHeight="1">
      <c r="A53" s="50" t="s">
        <v>77</v>
      </c>
      <c r="B53" s="54" t="s">
        <v>78</v>
      </c>
      <c r="C53" s="21"/>
      <c r="D53" s="46"/>
      <c r="E53" s="28"/>
      <c r="F53" s="46"/>
      <c r="G53" s="39"/>
    </row>
    <row r="54" spans="1:7" ht="26.25" customHeight="1">
      <c r="A54" s="50" t="s">
        <v>79</v>
      </c>
      <c r="B54" s="54" t="s">
        <v>71</v>
      </c>
      <c r="C54" s="21"/>
      <c r="D54" s="46"/>
      <c r="E54" s="28"/>
      <c r="F54" s="46"/>
      <c r="G54" s="39"/>
    </row>
    <row r="55" spans="1:7" ht="29.25" customHeight="1">
      <c r="A55" s="50" t="s">
        <v>80</v>
      </c>
      <c r="B55" s="54" t="s">
        <v>49</v>
      </c>
      <c r="C55" s="21"/>
      <c r="D55" s="46"/>
      <c r="E55" s="28"/>
      <c r="F55" s="46"/>
      <c r="G55" s="39"/>
    </row>
    <row r="56" spans="1:7" ht="18" customHeight="1">
      <c r="A56" s="50" t="s">
        <v>81</v>
      </c>
      <c r="B56" s="54" t="s">
        <v>71</v>
      </c>
      <c r="C56" s="21"/>
      <c r="D56" s="46"/>
      <c r="E56" s="28"/>
      <c r="F56" s="46"/>
      <c r="G56" s="39"/>
    </row>
    <row r="57" spans="1:7" ht="30" customHeight="1">
      <c r="A57" s="50" t="s">
        <v>82</v>
      </c>
      <c r="B57" s="54" t="s">
        <v>83</v>
      </c>
      <c r="C57" s="21"/>
      <c r="D57" s="46"/>
      <c r="E57" s="28"/>
      <c r="F57" s="46"/>
      <c r="G57" s="39"/>
    </row>
    <row r="58" spans="1:7" ht="15">
      <c r="A58" s="50" t="s">
        <v>84</v>
      </c>
      <c r="B58" s="54"/>
      <c r="C58" s="21"/>
      <c r="D58" s="46"/>
      <c r="E58" s="28"/>
      <c r="F58" s="46"/>
      <c r="G58" s="39"/>
    </row>
    <row r="59" spans="1:7" ht="20.25" customHeight="1">
      <c r="A59" s="52" t="s">
        <v>85</v>
      </c>
      <c r="B59" s="54" t="s">
        <v>86</v>
      </c>
      <c r="C59" s="21"/>
      <c r="D59" s="46"/>
      <c r="E59" s="28"/>
      <c r="F59" s="46"/>
      <c r="G59" s="39"/>
    </row>
    <row r="60" spans="1:7" ht="19.5" customHeight="1">
      <c r="A60" s="52" t="s">
        <v>87</v>
      </c>
      <c r="B60" s="54" t="s">
        <v>86</v>
      </c>
      <c r="C60" s="21"/>
      <c r="D60" s="46"/>
      <c r="E60" s="28"/>
      <c r="F60" s="46"/>
      <c r="G60" s="39"/>
    </row>
    <row r="61" spans="1:7" ht="20.25" customHeight="1" thickBot="1">
      <c r="A61" s="53" t="s">
        <v>88</v>
      </c>
      <c r="B61" s="55" t="s">
        <v>86</v>
      </c>
      <c r="C61" s="40"/>
      <c r="D61" s="48"/>
      <c r="E61" s="45"/>
      <c r="F61" s="48"/>
      <c r="G61" s="41"/>
    </row>
  </sheetData>
  <mergeCells count="1">
    <mergeCell ref="E2:G2"/>
  </mergeCells>
  <printOptions/>
  <pageMargins left="0.3937007874015748" right="0.3937007874015748" top="0.3937007874015748" bottom="0.7874015748031497" header="0.5118110236220472" footer="0.5118110236220472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8"/>
  <sheetViews>
    <sheetView workbookViewId="0" topLeftCell="A31">
      <selection activeCell="J5" sqref="J5"/>
    </sheetView>
  </sheetViews>
  <sheetFormatPr defaultColWidth="9.00390625" defaultRowHeight="12.75"/>
  <cols>
    <col min="1" max="1" width="36.375" style="0" customWidth="1"/>
    <col min="2" max="2" width="16.25390625" style="81" customWidth="1"/>
    <col min="3" max="3" width="10.375" style="47" customWidth="1"/>
    <col min="4" max="4" width="10.125" style="47" customWidth="1"/>
    <col min="5" max="5" width="10.25390625" style="47" customWidth="1"/>
    <col min="6" max="6" width="10.375" style="47" customWidth="1"/>
    <col min="7" max="7" width="10.00390625" style="47" customWidth="1"/>
  </cols>
  <sheetData>
    <row r="1" spans="1:7" ht="15.75" customHeight="1" thickBot="1">
      <c r="A1" s="1"/>
      <c r="B1" s="12"/>
      <c r="C1" s="1"/>
      <c r="D1" s="1"/>
      <c r="E1" s="3"/>
      <c r="F1" s="1"/>
      <c r="G1" s="3"/>
    </row>
    <row r="2" spans="1:15" ht="16.5" thickBot="1">
      <c r="A2" s="57" t="s">
        <v>0</v>
      </c>
      <c r="B2" s="58" t="s">
        <v>370</v>
      </c>
      <c r="C2" s="58" t="s">
        <v>357</v>
      </c>
      <c r="D2" s="58" t="s">
        <v>358</v>
      </c>
      <c r="E2" s="263" t="s">
        <v>2</v>
      </c>
      <c r="F2" s="264"/>
      <c r="G2" s="265"/>
      <c r="H2" s="3"/>
      <c r="I2" s="2"/>
      <c r="J2" s="2"/>
      <c r="K2" s="2"/>
      <c r="L2" s="2"/>
      <c r="M2" s="2"/>
      <c r="N2" s="2"/>
      <c r="O2" s="2"/>
    </row>
    <row r="3" spans="1:15" ht="16.5" thickBot="1">
      <c r="A3" s="59"/>
      <c r="B3" s="60" t="s">
        <v>9</v>
      </c>
      <c r="C3" s="60" t="s">
        <v>209</v>
      </c>
      <c r="D3" s="60" t="s">
        <v>211</v>
      </c>
      <c r="E3" s="60" t="s">
        <v>214</v>
      </c>
      <c r="F3" s="60" t="s">
        <v>218</v>
      </c>
      <c r="G3" s="60" t="s">
        <v>349</v>
      </c>
      <c r="H3" s="3"/>
      <c r="I3" s="2"/>
      <c r="J3" s="2"/>
      <c r="K3" s="2"/>
      <c r="L3" s="2"/>
      <c r="M3" s="2"/>
      <c r="N3" s="2"/>
      <c r="O3" s="2"/>
    </row>
    <row r="4" spans="1:15" ht="24.75" customHeight="1">
      <c r="A4" s="182" t="s">
        <v>91</v>
      </c>
      <c r="B4" s="43"/>
      <c r="C4" s="34"/>
      <c r="D4" s="34"/>
      <c r="E4" s="34"/>
      <c r="F4" s="34"/>
      <c r="G4" s="34"/>
      <c r="H4" s="3"/>
      <c r="I4" s="2"/>
      <c r="J4" s="2"/>
      <c r="K4" s="2"/>
      <c r="L4" s="2"/>
      <c r="M4" s="2"/>
      <c r="N4" s="2"/>
      <c r="O4" s="2"/>
    </row>
    <row r="5" spans="1:15" ht="59.25" customHeight="1">
      <c r="A5" s="107" t="s">
        <v>92</v>
      </c>
      <c r="B5" s="44" t="s">
        <v>381</v>
      </c>
      <c r="C5" s="102">
        <v>1344872</v>
      </c>
      <c r="D5" s="102">
        <v>1485200</v>
      </c>
      <c r="E5" s="102">
        <v>1634000</v>
      </c>
      <c r="F5" s="102">
        <v>1799000</v>
      </c>
      <c r="G5" s="102">
        <v>1982000</v>
      </c>
      <c r="H5" s="3"/>
      <c r="I5" s="2"/>
      <c r="J5" s="2"/>
      <c r="K5" s="2"/>
      <c r="L5" s="2"/>
      <c r="M5" s="2"/>
      <c r="N5" s="2"/>
      <c r="O5" s="2"/>
    </row>
    <row r="6" spans="1:15" ht="57.75" customHeight="1">
      <c r="A6" s="108"/>
      <c r="B6" s="77" t="s">
        <v>255</v>
      </c>
      <c r="C6" s="105"/>
      <c r="D6" s="100">
        <f>D5/110.4*100/C5*100</f>
        <v>100.03107024850422</v>
      </c>
      <c r="E6" s="100">
        <f>E5/105.8*100/D5*100</f>
        <v>103.98757342133626</v>
      </c>
      <c r="F6" s="100">
        <f>F5/105.5*100/E5*100</f>
        <v>104.35821726696328</v>
      </c>
      <c r="G6" s="100">
        <f>G5/104.7*100/F5*100</f>
        <v>105.22666471291224</v>
      </c>
      <c r="H6" s="3"/>
      <c r="I6" s="2" t="s">
        <v>356</v>
      </c>
      <c r="J6" s="2"/>
      <c r="K6" s="2"/>
      <c r="L6" s="2"/>
      <c r="M6" s="2"/>
      <c r="N6" s="2"/>
      <c r="O6" s="2"/>
    </row>
    <row r="7" spans="1:15" ht="60">
      <c r="A7" s="107" t="s">
        <v>93</v>
      </c>
      <c r="B7" s="44" t="s">
        <v>381</v>
      </c>
      <c r="C7" s="103">
        <v>82242</v>
      </c>
      <c r="D7" s="103">
        <v>90750</v>
      </c>
      <c r="E7" s="103">
        <v>99800</v>
      </c>
      <c r="F7" s="103">
        <v>109900</v>
      </c>
      <c r="G7" s="103">
        <v>121000</v>
      </c>
      <c r="H7" s="3"/>
      <c r="I7" s="2"/>
      <c r="J7" s="2"/>
      <c r="K7" s="2"/>
      <c r="L7" s="2"/>
      <c r="M7" s="2"/>
      <c r="N7" s="2"/>
      <c r="O7" s="2"/>
    </row>
    <row r="8" spans="1:15" ht="57.75" customHeight="1">
      <c r="A8" s="109"/>
      <c r="B8" s="77" t="s">
        <v>255</v>
      </c>
      <c r="C8" s="105"/>
      <c r="D8" s="100">
        <f>D7/110.4*100/C7*100</f>
        <v>99.9502528592711</v>
      </c>
      <c r="E8" s="100">
        <f>E7/105.8*100/D7*100</f>
        <v>103.94371624823593</v>
      </c>
      <c r="F8" s="100">
        <f>F7/105.5*100/E7*100</f>
        <v>104.37937486347101</v>
      </c>
      <c r="G8" s="100">
        <f>G7/104.7*100/F7*100</f>
        <v>105.15768003038272</v>
      </c>
      <c r="H8" s="3"/>
      <c r="I8" s="2"/>
      <c r="J8" s="2"/>
      <c r="K8" s="2"/>
      <c r="L8" s="2"/>
      <c r="M8" s="2"/>
      <c r="N8" s="2"/>
      <c r="O8" s="2"/>
    </row>
    <row r="9" spans="1:15" ht="60">
      <c r="A9" s="108" t="s">
        <v>287</v>
      </c>
      <c r="B9" s="44" t="s">
        <v>381</v>
      </c>
      <c r="C9" s="100">
        <f>C14+C18+C20+C24+C26+C32+C38+C12</f>
        <v>55351.5</v>
      </c>
      <c r="D9" s="103">
        <f>D14+D18+D20+D24+D26+D32+D38+D12</f>
        <v>59705</v>
      </c>
      <c r="E9" s="103">
        <f>E14+E18+E20+E24+E26+E32+E38+E12</f>
        <v>65240</v>
      </c>
      <c r="F9" s="103">
        <f>F14+F18+F20+F24+F26+F32+F38+F12</f>
        <v>71593</v>
      </c>
      <c r="G9" s="103">
        <f>G14+G18+G20+G24+G26+G32+G38+G12</f>
        <v>78720</v>
      </c>
      <c r="H9" s="3"/>
      <c r="I9" s="2"/>
      <c r="J9" s="2"/>
      <c r="K9" s="2"/>
      <c r="L9" s="2"/>
      <c r="M9" s="2"/>
      <c r="N9" s="2"/>
      <c r="O9" s="2"/>
    </row>
    <row r="10" spans="1:15" ht="59.25" customHeight="1">
      <c r="A10" s="109"/>
      <c r="B10" s="77" t="s">
        <v>255</v>
      </c>
      <c r="C10" s="105"/>
      <c r="D10" s="105">
        <f>D9/107.9*100/C9*100</f>
        <v>99.96773757053215</v>
      </c>
      <c r="E10" s="105">
        <f>E9/107.7*100/D9*100</f>
        <v>101.45829187874116</v>
      </c>
      <c r="F10" s="105">
        <f>F9/107.7*100/E9*100</f>
        <v>101.89219207474495</v>
      </c>
      <c r="G10" s="105">
        <f>G9/106.8*100/F9*100</f>
        <v>102.95401110239735</v>
      </c>
      <c r="H10" s="3"/>
      <c r="I10" s="2"/>
      <c r="J10" s="2"/>
      <c r="K10" s="2"/>
      <c r="L10" s="2"/>
      <c r="M10" s="2"/>
      <c r="N10" s="2"/>
      <c r="O10" s="2"/>
    </row>
    <row r="11" spans="1:15" ht="14.25" customHeight="1">
      <c r="A11" s="108" t="s">
        <v>94</v>
      </c>
      <c r="B11" s="42"/>
      <c r="C11" s="35"/>
      <c r="D11" s="35"/>
      <c r="E11" s="35"/>
      <c r="F11" s="35"/>
      <c r="G11" s="35"/>
      <c r="H11" s="3"/>
      <c r="I11" s="2"/>
      <c r="J11" s="2"/>
      <c r="K11" s="2"/>
      <c r="L11" s="2"/>
      <c r="M11" s="2"/>
      <c r="N11" s="2"/>
      <c r="O11" s="2"/>
    </row>
    <row r="12" spans="1:7" ht="68.25" customHeight="1">
      <c r="A12" s="110" t="s">
        <v>95</v>
      </c>
      <c r="B12" s="44" t="s">
        <v>381</v>
      </c>
      <c r="C12" s="104">
        <v>4935</v>
      </c>
      <c r="D12" s="104">
        <v>5380</v>
      </c>
      <c r="E12" s="101">
        <v>5890</v>
      </c>
      <c r="F12" s="101">
        <v>6470</v>
      </c>
      <c r="G12" s="101">
        <v>7110</v>
      </c>
    </row>
    <row r="13" spans="1:7" ht="57.75" customHeight="1">
      <c r="A13" s="110"/>
      <c r="B13" s="77" t="s">
        <v>255</v>
      </c>
      <c r="C13" s="101"/>
      <c r="D13" s="105">
        <f>D12/107.9*100/C12*100</f>
        <v>101.03542531125203</v>
      </c>
      <c r="E13" s="105">
        <f>E12/107.7*100/D12*100</f>
        <v>101.65232488704339</v>
      </c>
      <c r="F13" s="105">
        <f>F12/107.7*100/E12*100</f>
        <v>101.99368490414642</v>
      </c>
      <c r="G13" s="105">
        <f>G12/106.8*100/F12*100</f>
        <v>102.89495163503115</v>
      </c>
    </row>
    <row r="14" spans="1:14" ht="60">
      <c r="A14" s="110" t="s">
        <v>96</v>
      </c>
      <c r="B14" s="44" t="s">
        <v>381</v>
      </c>
      <c r="C14" s="133">
        <v>23141</v>
      </c>
      <c r="D14" s="133">
        <v>24600</v>
      </c>
      <c r="E14" s="133">
        <v>26900</v>
      </c>
      <c r="F14" s="133">
        <v>29600</v>
      </c>
      <c r="G14" s="133">
        <v>32800</v>
      </c>
      <c r="M14" s="1"/>
      <c r="N14" s="1"/>
    </row>
    <row r="15" spans="1:7" ht="57.75" customHeight="1">
      <c r="A15" s="110"/>
      <c r="B15" s="77" t="s">
        <v>255</v>
      </c>
      <c r="C15" s="105"/>
      <c r="D15" s="105">
        <f>D14/107.9*100/C14*100</f>
        <v>98.52161902739218</v>
      </c>
      <c r="E15" s="105">
        <f>E14/107.7*100/D14*100</f>
        <v>101.53165598508353</v>
      </c>
      <c r="F15" s="105">
        <f>F14/107.7*100/E14*100</f>
        <v>102.17007866405719</v>
      </c>
      <c r="G15" s="105">
        <f>G14/106.8*100/F14*100</f>
        <v>103.75544083409251</v>
      </c>
    </row>
    <row r="16" spans="1:7" ht="60">
      <c r="A16" s="110" t="s">
        <v>97</v>
      </c>
      <c r="B16" s="44" t="s">
        <v>381</v>
      </c>
      <c r="C16" s="101"/>
      <c r="D16" s="101"/>
      <c r="E16" s="101"/>
      <c r="F16" s="101"/>
      <c r="G16" s="101"/>
    </row>
    <row r="17" spans="1:7" ht="60" customHeight="1">
      <c r="A17" s="108"/>
      <c r="B17" s="77" t="s">
        <v>255</v>
      </c>
      <c r="C17" s="101"/>
      <c r="D17" s="101"/>
      <c r="E17" s="101"/>
      <c r="F17" s="101"/>
      <c r="G17" s="101"/>
    </row>
    <row r="18" spans="1:7" ht="60">
      <c r="A18" s="108" t="s">
        <v>288</v>
      </c>
      <c r="B18" s="44" t="s">
        <v>190</v>
      </c>
      <c r="C18" s="101">
        <v>523</v>
      </c>
      <c r="D18" s="101">
        <v>574</v>
      </c>
      <c r="E18" s="101">
        <v>633</v>
      </c>
      <c r="F18" s="101">
        <v>700</v>
      </c>
      <c r="G18" s="101">
        <v>776</v>
      </c>
    </row>
    <row r="19" spans="1:7" ht="57.75" customHeight="1">
      <c r="A19" s="111"/>
      <c r="B19" s="77" t="s">
        <v>255</v>
      </c>
      <c r="C19" s="105"/>
      <c r="D19" s="105">
        <f>D18/107.9*100/C18*100</f>
        <v>101.71587954996926</v>
      </c>
      <c r="E19" s="105">
        <f>E18/107.7*100/D18*100</f>
        <v>102.39437850009222</v>
      </c>
      <c r="F19" s="105">
        <f>F18/107.7*100/E18*100</f>
        <v>102.67828984907759</v>
      </c>
      <c r="G19" s="105">
        <f>G18/106.8*100/F18*100</f>
        <v>103.79882289994649</v>
      </c>
    </row>
    <row r="20" spans="1:7" ht="60">
      <c r="A20" s="108" t="s">
        <v>289</v>
      </c>
      <c r="B20" s="44" t="s">
        <v>381</v>
      </c>
      <c r="C20" s="101">
        <v>14110</v>
      </c>
      <c r="D20" s="101">
        <v>15490</v>
      </c>
      <c r="E20" s="101">
        <v>17080</v>
      </c>
      <c r="F20" s="101">
        <v>18900</v>
      </c>
      <c r="G20" s="101">
        <v>20944</v>
      </c>
    </row>
    <row r="21" spans="1:7" ht="60">
      <c r="A21" s="111"/>
      <c r="B21" s="77" t="s">
        <v>255</v>
      </c>
      <c r="C21" s="105"/>
      <c r="D21" s="105">
        <f>D20/107.9*100/C20*100</f>
        <v>101.74262989919663</v>
      </c>
      <c r="E21" s="105">
        <f>E20/107.7*100/D20*100</f>
        <v>102.38132487908153</v>
      </c>
      <c r="F21" s="105">
        <f>F20/107.7*100/E20*100</f>
        <v>102.74441755331294</v>
      </c>
      <c r="G21" s="105">
        <f>G20/106.8*100/F20*100</f>
        <v>103.759189901512</v>
      </c>
    </row>
    <row r="22" spans="1:2" ht="60">
      <c r="A22" s="108" t="s">
        <v>290</v>
      </c>
      <c r="B22" s="44" t="s">
        <v>190</v>
      </c>
    </row>
    <row r="23" spans="1:7" ht="60">
      <c r="A23" s="111"/>
      <c r="B23" s="42" t="s">
        <v>13</v>
      </c>
      <c r="C23" s="106"/>
      <c r="D23" s="106"/>
      <c r="E23" s="106"/>
      <c r="F23" s="106"/>
      <c r="G23" s="106"/>
    </row>
    <row r="24" spans="1:7" ht="60">
      <c r="A24" s="108" t="s">
        <v>291</v>
      </c>
      <c r="B24" s="44" t="s">
        <v>381</v>
      </c>
      <c r="C24" s="133">
        <v>171.5</v>
      </c>
      <c r="D24" s="133">
        <v>185</v>
      </c>
      <c r="E24" s="133">
        <v>200</v>
      </c>
      <c r="F24" s="133">
        <v>220</v>
      </c>
      <c r="G24" s="133">
        <v>240</v>
      </c>
    </row>
    <row r="25" spans="1:7" ht="60">
      <c r="A25" s="111"/>
      <c r="B25" s="77" t="s">
        <v>255</v>
      </c>
      <c r="C25" s="101"/>
      <c r="D25" s="105">
        <f>D24/107.9*100/C24*100</f>
        <v>99.97379065488236</v>
      </c>
      <c r="E25" s="105">
        <f>E24/107.7*100/D24*100</f>
        <v>100.37893046249593</v>
      </c>
      <c r="F25" s="105">
        <f>F24/107.7*100/E24*100</f>
        <v>102.1355617455896</v>
      </c>
      <c r="G25" s="105">
        <f>G24/106.8*100/F24*100</f>
        <v>102.1450459652707</v>
      </c>
    </row>
    <row r="26" spans="1:7" ht="60">
      <c r="A26" s="108" t="s">
        <v>292</v>
      </c>
      <c r="B26" s="44" t="s">
        <v>381</v>
      </c>
      <c r="C26" s="101">
        <v>50</v>
      </c>
      <c r="D26" s="101">
        <v>70</v>
      </c>
      <c r="E26" s="101">
        <v>76</v>
      </c>
      <c r="F26" s="101">
        <v>83</v>
      </c>
      <c r="G26" s="101">
        <v>90</v>
      </c>
    </row>
    <row r="27" spans="1:7" ht="60">
      <c r="A27" s="111"/>
      <c r="B27" s="77" t="s">
        <v>255</v>
      </c>
      <c r="C27" s="105"/>
      <c r="D27" s="105">
        <f>D26/107.9*100/C26*100</f>
        <v>129.74976830398518</v>
      </c>
      <c r="E27" s="105">
        <f>E26/107.7*100/D26*100</f>
        <v>100.80912587876377</v>
      </c>
      <c r="F27" s="105">
        <f>F26/107.7*100/E26*100</f>
        <v>101.40253139813322</v>
      </c>
      <c r="G27" s="105">
        <f>G26/106.8*100/F26*100</f>
        <v>101.52971436307028</v>
      </c>
    </row>
    <row r="28" spans="1:7" ht="60">
      <c r="A28" s="108" t="s">
        <v>293</v>
      </c>
      <c r="B28" s="44" t="s">
        <v>381</v>
      </c>
      <c r="C28" s="101"/>
      <c r="D28" s="101"/>
      <c r="E28" s="101"/>
      <c r="F28" s="101"/>
      <c r="G28" s="101"/>
    </row>
    <row r="29" spans="1:7" ht="60">
      <c r="A29" s="111"/>
      <c r="B29" s="77" t="s">
        <v>255</v>
      </c>
      <c r="C29" s="101"/>
      <c r="D29" s="101"/>
      <c r="E29" s="101"/>
      <c r="F29" s="101"/>
      <c r="G29" s="101"/>
    </row>
    <row r="30" spans="1:7" ht="60">
      <c r="A30" s="108" t="s">
        <v>294</v>
      </c>
      <c r="B30" s="44" t="s">
        <v>381</v>
      </c>
      <c r="C30" s="101"/>
      <c r="D30" s="101"/>
      <c r="E30" s="101"/>
      <c r="F30" s="101"/>
      <c r="G30" s="101"/>
    </row>
    <row r="31" spans="1:7" ht="60">
      <c r="A31" s="111"/>
      <c r="B31" s="77" t="s">
        <v>255</v>
      </c>
      <c r="C31" s="101"/>
      <c r="D31" s="101"/>
      <c r="E31" s="101"/>
      <c r="F31" s="101"/>
      <c r="G31" s="101"/>
    </row>
    <row r="32" spans="1:7" ht="60">
      <c r="A32" s="112" t="s">
        <v>365</v>
      </c>
      <c r="B32" s="44" t="s">
        <v>381</v>
      </c>
      <c r="C32" s="133">
        <v>12008</v>
      </c>
      <c r="D32" s="133">
        <v>12960</v>
      </c>
      <c r="E32" s="133">
        <v>13980</v>
      </c>
      <c r="F32" s="133">
        <v>15100</v>
      </c>
      <c r="G32" s="133">
        <v>16200</v>
      </c>
    </row>
    <row r="33" spans="1:7" ht="60">
      <c r="A33" s="108"/>
      <c r="B33" s="77" t="s">
        <v>255</v>
      </c>
      <c r="C33" s="105"/>
      <c r="D33" s="105">
        <f>D32/107.9*100/C32*100</f>
        <v>100.02599440965831</v>
      </c>
      <c r="E33" s="105">
        <f>E32/107.7*100/D32*100</f>
        <v>100.15818975893256</v>
      </c>
      <c r="F33" s="105">
        <f>F32/107.7*100/E32*100</f>
        <v>100.28917819992216</v>
      </c>
      <c r="G33" s="105">
        <f>G32/106.8*100/F32*100</f>
        <v>100.45390282015032</v>
      </c>
    </row>
    <row r="34" spans="1:7" ht="60">
      <c r="A34" s="112" t="s">
        <v>295</v>
      </c>
      <c r="B34" s="44" t="s">
        <v>381</v>
      </c>
      <c r="C34" s="101"/>
      <c r="D34" s="101"/>
      <c r="E34" s="101"/>
      <c r="F34" s="101"/>
      <c r="G34" s="101"/>
    </row>
    <row r="35" spans="1:7" ht="60">
      <c r="A35" s="111"/>
      <c r="B35" s="77" t="s">
        <v>255</v>
      </c>
      <c r="C35" s="101"/>
      <c r="D35" s="101"/>
      <c r="E35" s="101"/>
      <c r="F35" s="101"/>
      <c r="G35" s="101"/>
    </row>
    <row r="36" spans="1:7" ht="60">
      <c r="A36" s="112" t="s">
        <v>371</v>
      </c>
      <c r="B36" s="44" t="s">
        <v>381</v>
      </c>
      <c r="C36" s="101"/>
      <c r="D36" s="101"/>
      <c r="E36" s="101"/>
      <c r="F36" s="101"/>
      <c r="G36" s="101"/>
    </row>
    <row r="37" spans="1:7" ht="60">
      <c r="A37" s="111"/>
      <c r="B37" s="77" t="s">
        <v>255</v>
      </c>
      <c r="C37" s="101"/>
      <c r="D37" s="101"/>
      <c r="E37" s="101"/>
      <c r="F37" s="101"/>
      <c r="G37" s="101"/>
    </row>
    <row r="38" spans="1:7" ht="60">
      <c r="A38" s="108" t="s">
        <v>296</v>
      </c>
      <c r="B38" s="44" t="s">
        <v>381</v>
      </c>
      <c r="C38" s="101">
        <v>413</v>
      </c>
      <c r="D38" s="101">
        <v>446</v>
      </c>
      <c r="E38" s="101">
        <v>481</v>
      </c>
      <c r="F38" s="101">
        <v>520</v>
      </c>
      <c r="G38" s="101">
        <v>560</v>
      </c>
    </row>
    <row r="39" spans="1:7" ht="60.75" thickBot="1">
      <c r="A39" s="113"/>
      <c r="B39" s="114" t="s">
        <v>255</v>
      </c>
      <c r="C39" s="134"/>
      <c r="D39" s="134">
        <f>D38/107.9*100/C38*100</f>
        <v>100.0837022891342</v>
      </c>
      <c r="E39" s="134">
        <f>E38/107.7*100/D38*100</f>
        <v>100.13698573099998</v>
      </c>
      <c r="F39" s="134">
        <f>F38/107.7*100/E38*100</f>
        <v>100.3789304624959</v>
      </c>
      <c r="G39" s="134">
        <f>G38/106.8*100/F38*100</f>
        <v>100.83549409392106</v>
      </c>
    </row>
    <row r="40" spans="1:7" ht="12.75">
      <c r="A40" s="1"/>
      <c r="B40" s="12"/>
      <c r="C40" s="1"/>
      <c r="D40" s="1"/>
      <c r="E40" s="1"/>
      <c r="F40" s="1"/>
      <c r="G40" s="1"/>
    </row>
    <row r="41" spans="1:7" ht="15">
      <c r="A41" s="10" t="s">
        <v>191</v>
      </c>
      <c r="B41" s="12"/>
      <c r="C41" s="1"/>
      <c r="D41" s="1"/>
      <c r="E41" s="1"/>
      <c r="F41" s="1"/>
      <c r="G41" s="1"/>
    </row>
    <row r="42" spans="1:7" ht="15">
      <c r="A42" s="99" t="s">
        <v>366</v>
      </c>
      <c r="B42" s="99"/>
      <c r="C42" s="99"/>
      <c r="D42" s="99"/>
      <c r="E42" s="99"/>
      <c r="F42" s="99"/>
      <c r="G42" s="99"/>
    </row>
    <row r="43" spans="2:7" ht="12.75">
      <c r="B43" s="12"/>
      <c r="C43" s="1"/>
      <c r="D43" s="1"/>
      <c r="E43" s="1"/>
      <c r="F43" s="1"/>
      <c r="G43" s="1"/>
    </row>
    <row r="44" spans="2:7" ht="12.75">
      <c r="B44" s="12"/>
      <c r="C44" s="1"/>
      <c r="D44" s="1"/>
      <c r="E44" s="1"/>
      <c r="F44" s="1"/>
      <c r="G44" s="1"/>
    </row>
    <row r="45" spans="2:7" ht="12.75">
      <c r="B45" s="12"/>
      <c r="C45" s="1"/>
      <c r="D45" s="1"/>
      <c r="E45" s="1"/>
      <c r="F45" s="1"/>
      <c r="G45" s="1"/>
    </row>
    <row r="46" spans="2:7" ht="12.75">
      <c r="B46" s="12"/>
      <c r="C46" s="1"/>
      <c r="D46" s="1"/>
      <c r="E46" s="1"/>
      <c r="F46" s="1"/>
      <c r="G46" s="1"/>
    </row>
    <row r="47" spans="2:7" ht="12.75">
      <c r="B47" s="12"/>
      <c r="C47" s="1"/>
      <c r="D47" s="1"/>
      <c r="E47" s="1"/>
      <c r="F47" s="1"/>
      <c r="G47" s="1"/>
    </row>
    <row r="48" spans="2:7" ht="12.75">
      <c r="B48" s="12"/>
      <c r="C48" s="1"/>
      <c r="D48" s="1"/>
      <c r="E48" s="1"/>
      <c r="F48" s="1"/>
      <c r="G48" s="1"/>
    </row>
    <row r="49" spans="2:7" ht="12.75">
      <c r="B49" s="12"/>
      <c r="C49" s="1"/>
      <c r="D49" s="1"/>
      <c r="E49" s="1"/>
      <c r="F49" s="1"/>
      <c r="G49" s="1"/>
    </row>
    <row r="50" spans="2:7" ht="12.75">
      <c r="B50" s="12"/>
      <c r="C50" s="1"/>
      <c r="D50" s="1"/>
      <c r="E50" s="1"/>
      <c r="F50" s="1"/>
      <c r="G50" s="1"/>
    </row>
    <row r="51" spans="2:7" ht="12.75">
      <c r="B51" s="12"/>
      <c r="C51" s="1"/>
      <c r="D51" s="1"/>
      <c r="E51" s="1"/>
      <c r="F51" s="1"/>
      <c r="G51" s="1"/>
    </row>
    <row r="52" spans="2:7" ht="12.75">
      <c r="B52" s="12"/>
      <c r="C52" s="1"/>
      <c r="D52" s="1"/>
      <c r="E52" s="1"/>
      <c r="F52" s="1"/>
      <c r="G52" s="1"/>
    </row>
    <row r="53" spans="2:7" ht="12.75">
      <c r="B53" s="12"/>
      <c r="C53" s="1"/>
      <c r="D53" s="1"/>
      <c r="E53" s="1"/>
      <c r="F53" s="1"/>
      <c r="G53" s="1"/>
    </row>
    <row r="54" spans="2:7" ht="12.75">
      <c r="B54" s="12"/>
      <c r="C54" s="1"/>
      <c r="D54" s="1"/>
      <c r="E54" s="1"/>
      <c r="F54" s="1"/>
      <c r="G54" s="1"/>
    </row>
    <row r="55" spans="2:7" ht="12.75">
      <c r="B55" s="12"/>
      <c r="C55" s="1"/>
      <c r="D55" s="1"/>
      <c r="E55" s="1"/>
      <c r="F55" s="1"/>
      <c r="G55" s="1"/>
    </row>
    <row r="56" spans="2:7" ht="12.75">
      <c r="B56" s="12"/>
      <c r="C56" s="1"/>
      <c r="D56" s="1"/>
      <c r="E56" s="1"/>
      <c r="F56" s="1"/>
      <c r="G56" s="1"/>
    </row>
    <row r="57" spans="2:7" ht="12.75">
      <c r="B57" s="12"/>
      <c r="C57" s="1"/>
      <c r="D57" s="1"/>
      <c r="E57" s="1"/>
      <c r="F57" s="1"/>
      <c r="G57" s="1"/>
    </row>
    <row r="58" spans="2:7" ht="12.75">
      <c r="B58" s="12"/>
      <c r="C58" s="1"/>
      <c r="D58" s="1"/>
      <c r="E58" s="1"/>
      <c r="F58" s="1"/>
      <c r="G58" s="1"/>
    </row>
    <row r="59" spans="2:7" ht="12.75">
      <c r="B59" s="12"/>
      <c r="C59" s="1"/>
      <c r="D59" s="1"/>
      <c r="E59" s="1"/>
      <c r="F59" s="1"/>
      <c r="G59" s="1"/>
    </row>
    <row r="60" spans="2:7" ht="12.75">
      <c r="B60" s="12"/>
      <c r="C60" s="1"/>
      <c r="D60" s="1"/>
      <c r="E60" s="1"/>
      <c r="F60" s="1"/>
      <c r="G60" s="1"/>
    </row>
    <row r="61" spans="2:7" ht="12.75">
      <c r="B61" s="12"/>
      <c r="C61" s="1"/>
      <c r="D61" s="1"/>
      <c r="E61" s="1"/>
      <c r="F61" s="1"/>
      <c r="G61" s="1"/>
    </row>
    <row r="62" spans="2:7" ht="12.75">
      <c r="B62" s="12"/>
      <c r="C62" s="1"/>
      <c r="D62" s="1"/>
      <c r="E62" s="1"/>
      <c r="F62" s="1"/>
      <c r="G62" s="1"/>
    </row>
    <row r="63" spans="2:7" ht="12.75">
      <c r="B63" s="12"/>
      <c r="C63" s="1"/>
      <c r="D63" s="1"/>
      <c r="E63" s="1"/>
      <c r="F63" s="1"/>
      <c r="G63" s="1"/>
    </row>
    <row r="64" spans="2:7" ht="12.75">
      <c r="B64" s="12"/>
      <c r="C64" s="1"/>
      <c r="D64" s="1"/>
      <c r="E64" s="1"/>
      <c r="F64" s="1"/>
      <c r="G64" s="1"/>
    </row>
    <row r="65" spans="2:7" ht="12.75">
      <c r="B65" s="12"/>
      <c r="C65" s="1"/>
      <c r="D65" s="1"/>
      <c r="E65" s="1"/>
      <c r="F65" s="1"/>
      <c r="G65" s="1"/>
    </row>
    <row r="66" spans="2:7" ht="12.75">
      <c r="B66" s="12"/>
      <c r="C66" s="1"/>
      <c r="D66" s="1"/>
      <c r="E66" s="1"/>
      <c r="F66" s="1"/>
      <c r="G66" s="1"/>
    </row>
    <row r="67" spans="2:7" ht="12.75">
      <c r="B67" s="12"/>
      <c r="C67" s="1"/>
      <c r="D67" s="1"/>
      <c r="E67" s="1"/>
      <c r="F67" s="1"/>
      <c r="G67" s="1"/>
    </row>
    <row r="68" spans="2:7" ht="12.75">
      <c r="B68" s="12"/>
      <c r="C68" s="1"/>
      <c r="D68" s="1"/>
      <c r="E68" s="1"/>
      <c r="F68" s="1"/>
      <c r="G68" s="1"/>
    </row>
    <row r="69" spans="2:7" ht="12.75">
      <c r="B69" s="12"/>
      <c r="C69" s="1"/>
      <c r="D69" s="1"/>
      <c r="E69" s="1"/>
      <c r="F69" s="1"/>
      <c r="G69" s="1"/>
    </row>
    <row r="70" spans="2:7" ht="12.75">
      <c r="B70" s="12"/>
      <c r="C70" s="1"/>
      <c r="D70" s="1"/>
      <c r="E70" s="1"/>
      <c r="F70" s="1"/>
      <c r="G70" s="1"/>
    </row>
    <row r="71" spans="2:7" ht="12.75">
      <c r="B71" s="12"/>
      <c r="C71" s="1"/>
      <c r="D71" s="1"/>
      <c r="E71" s="1"/>
      <c r="F71" s="1"/>
      <c r="G71" s="1"/>
    </row>
    <row r="72" spans="2:7" ht="12.75">
      <c r="B72" s="12"/>
      <c r="C72" s="1"/>
      <c r="D72" s="1"/>
      <c r="E72" s="1"/>
      <c r="F72" s="1"/>
      <c r="G72" s="1"/>
    </row>
    <row r="73" spans="2:7" ht="12.75">
      <c r="B73" s="12"/>
      <c r="C73" s="1"/>
      <c r="D73" s="1"/>
      <c r="E73" s="1"/>
      <c r="F73" s="1"/>
      <c r="G73" s="1"/>
    </row>
    <row r="74" spans="2:7" ht="12.75">
      <c r="B74" s="12"/>
      <c r="C74" s="1"/>
      <c r="D74" s="1"/>
      <c r="E74" s="1"/>
      <c r="F74" s="1"/>
      <c r="G74" s="1"/>
    </row>
    <row r="75" spans="2:7" ht="12.75">
      <c r="B75" s="12"/>
      <c r="C75" s="1"/>
      <c r="D75" s="1"/>
      <c r="E75" s="1"/>
      <c r="F75" s="1"/>
      <c r="G75" s="1"/>
    </row>
    <row r="76" spans="2:7" ht="12.75">
      <c r="B76" s="12"/>
      <c r="C76" s="1"/>
      <c r="D76" s="1"/>
      <c r="E76" s="1"/>
      <c r="F76" s="1"/>
      <c r="G76" s="1"/>
    </row>
    <row r="77" spans="2:7" ht="12.75">
      <c r="B77" s="12"/>
      <c r="C77" s="1"/>
      <c r="D77" s="1"/>
      <c r="E77" s="1"/>
      <c r="F77" s="1"/>
      <c r="G77" s="1"/>
    </row>
    <row r="78" spans="2:7" ht="12.75">
      <c r="B78" s="12"/>
      <c r="C78" s="1"/>
      <c r="D78" s="1"/>
      <c r="E78" s="1"/>
      <c r="F78" s="1"/>
      <c r="G78" s="1"/>
    </row>
    <row r="79" spans="2:7" ht="12.75">
      <c r="B79" s="12"/>
      <c r="C79" s="1"/>
      <c r="D79" s="1"/>
      <c r="E79" s="1"/>
      <c r="F79" s="1"/>
      <c r="G79" s="1"/>
    </row>
    <row r="80" spans="2:7" ht="12.75">
      <c r="B80" s="12"/>
      <c r="C80" s="1"/>
      <c r="D80" s="1"/>
      <c r="E80" s="1"/>
      <c r="F80" s="1"/>
      <c r="G80" s="1"/>
    </row>
    <row r="81" spans="2:7" ht="12.75">
      <c r="B81" s="12"/>
      <c r="C81" s="1"/>
      <c r="D81" s="1"/>
      <c r="E81" s="1"/>
      <c r="F81" s="1"/>
      <c r="G81" s="1"/>
    </row>
    <row r="82" spans="2:7" ht="12.75">
      <c r="B82" s="12"/>
      <c r="C82" s="1"/>
      <c r="D82" s="1"/>
      <c r="E82" s="1"/>
      <c r="F82" s="1"/>
      <c r="G82" s="1"/>
    </row>
    <row r="83" spans="2:7" ht="12.75">
      <c r="B83" s="12"/>
      <c r="C83" s="1"/>
      <c r="D83" s="1"/>
      <c r="E83" s="1"/>
      <c r="F83" s="1"/>
      <c r="G83" s="1"/>
    </row>
    <row r="84" spans="2:7" ht="12.75">
      <c r="B84" s="12"/>
      <c r="C84" s="1"/>
      <c r="D84" s="1"/>
      <c r="E84" s="1"/>
      <c r="F84" s="1"/>
      <c r="G84" s="1"/>
    </row>
    <row r="85" spans="2:7" ht="12.75">
      <c r="B85" s="12"/>
      <c r="C85" s="1"/>
      <c r="D85" s="1"/>
      <c r="E85" s="1"/>
      <c r="F85" s="1"/>
      <c r="G85" s="1"/>
    </row>
    <row r="86" spans="2:7" ht="12.75">
      <c r="B86" s="12"/>
      <c r="C86" s="1"/>
      <c r="D86" s="1"/>
      <c r="E86" s="1"/>
      <c r="F86" s="1"/>
      <c r="G86" s="1"/>
    </row>
    <row r="87" spans="2:7" ht="12.75">
      <c r="B87" s="12"/>
      <c r="C87" s="1"/>
      <c r="D87" s="1"/>
      <c r="E87" s="1"/>
      <c r="F87" s="1"/>
      <c r="G87" s="1"/>
    </row>
    <row r="88" spans="2:7" ht="12.75">
      <c r="B88" s="12"/>
      <c r="C88" s="1"/>
      <c r="D88" s="1"/>
      <c r="E88" s="1"/>
      <c r="F88" s="1"/>
      <c r="G88" s="1"/>
    </row>
    <row r="89" spans="2:7" ht="12.75">
      <c r="B89" s="12"/>
      <c r="C89" s="1"/>
      <c r="D89" s="1"/>
      <c r="E89" s="1"/>
      <c r="F89" s="1"/>
      <c r="G89" s="1"/>
    </row>
    <row r="90" spans="2:7" ht="12.75">
      <c r="B90" s="12"/>
      <c r="C90" s="1"/>
      <c r="D90" s="1"/>
      <c r="E90" s="1"/>
      <c r="F90" s="1"/>
      <c r="G90" s="1"/>
    </row>
    <row r="91" spans="2:7" ht="12.75">
      <c r="B91" s="12"/>
      <c r="C91" s="1"/>
      <c r="D91" s="1"/>
      <c r="E91" s="1"/>
      <c r="F91" s="1"/>
      <c r="G91" s="1"/>
    </row>
    <row r="92" spans="2:7" ht="12.75">
      <c r="B92" s="12"/>
      <c r="C92" s="1"/>
      <c r="D92" s="1"/>
      <c r="E92" s="1"/>
      <c r="F92" s="1"/>
      <c r="G92" s="1"/>
    </row>
    <row r="93" spans="2:7" ht="12.75">
      <c r="B93" s="12"/>
      <c r="C93" s="1"/>
      <c r="D93" s="1"/>
      <c r="E93" s="1"/>
      <c r="F93" s="1"/>
      <c r="G93" s="1"/>
    </row>
    <row r="94" spans="2:7" ht="12.75">
      <c r="B94" s="12"/>
      <c r="C94" s="1"/>
      <c r="D94" s="1"/>
      <c r="E94" s="1"/>
      <c r="F94" s="1"/>
      <c r="G94" s="1"/>
    </row>
    <row r="95" spans="2:7" ht="12.75">
      <c r="B95" s="12"/>
      <c r="C95" s="1"/>
      <c r="D95" s="1"/>
      <c r="E95" s="1"/>
      <c r="F95" s="1"/>
      <c r="G95" s="1"/>
    </row>
    <row r="96" spans="2:7" ht="12.75">
      <c r="B96" s="12"/>
      <c r="C96" s="1"/>
      <c r="D96" s="1"/>
      <c r="E96" s="1"/>
      <c r="F96" s="1"/>
      <c r="G96" s="1"/>
    </row>
    <row r="97" spans="2:7" ht="12.75">
      <c r="B97" s="12"/>
      <c r="C97" s="1"/>
      <c r="D97" s="1"/>
      <c r="E97" s="1"/>
      <c r="F97" s="1"/>
      <c r="G97" s="1"/>
    </row>
    <row r="98" spans="2:7" ht="12.75">
      <c r="B98" s="12"/>
      <c r="C98" s="1"/>
      <c r="D98" s="1"/>
      <c r="E98" s="1"/>
      <c r="F98" s="1"/>
      <c r="G98" s="1"/>
    </row>
    <row r="99" spans="2:7" ht="12.75">
      <c r="B99" s="12"/>
      <c r="C99" s="1"/>
      <c r="D99" s="1"/>
      <c r="E99" s="1"/>
      <c r="F99" s="1"/>
      <c r="G99" s="1"/>
    </row>
    <row r="100" spans="2:7" ht="12.75">
      <c r="B100" s="12"/>
      <c r="C100" s="1"/>
      <c r="D100" s="1"/>
      <c r="E100" s="1"/>
      <c r="F100" s="1"/>
      <c r="G100" s="1"/>
    </row>
    <row r="101" spans="2:7" ht="12.75">
      <c r="B101" s="12"/>
      <c r="C101" s="1"/>
      <c r="D101" s="1"/>
      <c r="E101" s="1"/>
      <c r="F101" s="1"/>
      <c r="G101" s="1"/>
    </row>
    <row r="102" spans="2:7" ht="12.75">
      <c r="B102" s="12"/>
      <c r="C102" s="1"/>
      <c r="D102" s="1"/>
      <c r="E102" s="1"/>
      <c r="F102" s="1"/>
      <c r="G102" s="1"/>
    </row>
    <row r="103" spans="2:7" ht="12.75">
      <c r="B103" s="12"/>
      <c r="C103" s="1"/>
      <c r="D103" s="1"/>
      <c r="E103" s="1"/>
      <c r="F103" s="1"/>
      <c r="G103" s="1"/>
    </row>
    <row r="104" spans="2:7" ht="12.75">
      <c r="B104" s="12"/>
      <c r="C104" s="1"/>
      <c r="D104" s="1"/>
      <c r="E104" s="1"/>
      <c r="F104" s="1"/>
      <c r="G104" s="1"/>
    </row>
    <row r="105" spans="2:7" ht="12.75">
      <c r="B105" s="12"/>
      <c r="C105" s="1"/>
      <c r="D105" s="1"/>
      <c r="E105" s="1"/>
      <c r="F105" s="1"/>
      <c r="G105" s="1"/>
    </row>
    <row r="106" spans="2:7" ht="12.75">
      <c r="B106" s="12"/>
      <c r="C106" s="1"/>
      <c r="D106" s="1"/>
      <c r="E106" s="1"/>
      <c r="F106" s="1"/>
      <c r="G106" s="1"/>
    </row>
    <row r="107" spans="2:7" ht="12.75">
      <c r="B107" s="12"/>
      <c r="C107" s="1"/>
      <c r="D107" s="1"/>
      <c r="E107" s="1"/>
      <c r="F107" s="1"/>
      <c r="G107" s="1"/>
    </row>
    <row r="108" spans="2:7" ht="12.75">
      <c r="B108" s="12"/>
      <c r="C108" s="1"/>
      <c r="D108" s="1"/>
      <c r="E108" s="1"/>
      <c r="F108" s="1"/>
      <c r="G108" s="1"/>
    </row>
    <row r="109" spans="2:7" ht="12.75">
      <c r="B109" s="12"/>
      <c r="C109" s="1"/>
      <c r="D109" s="1"/>
      <c r="E109" s="1"/>
      <c r="F109" s="1"/>
      <c r="G109" s="1"/>
    </row>
    <row r="110" spans="2:7" ht="12.75">
      <c r="B110" s="12"/>
      <c r="C110" s="1"/>
      <c r="D110" s="1"/>
      <c r="E110" s="1"/>
      <c r="F110" s="1"/>
      <c r="G110" s="1"/>
    </row>
    <row r="111" spans="2:7" ht="12.75">
      <c r="B111" s="12"/>
      <c r="C111" s="1"/>
      <c r="D111" s="1"/>
      <c r="E111" s="1"/>
      <c r="F111" s="1"/>
      <c r="G111" s="1"/>
    </row>
    <row r="112" spans="2:7" ht="12.75">
      <c r="B112" s="12"/>
      <c r="C112" s="1"/>
      <c r="D112" s="1"/>
      <c r="E112" s="1"/>
      <c r="F112" s="1"/>
      <c r="G112" s="1"/>
    </row>
    <row r="113" spans="2:7" ht="12.75">
      <c r="B113" s="12"/>
      <c r="C113" s="1"/>
      <c r="D113" s="1"/>
      <c r="E113" s="1"/>
      <c r="F113" s="1"/>
      <c r="G113" s="1"/>
    </row>
    <row r="114" spans="2:7" ht="12.75">
      <c r="B114" s="12"/>
      <c r="C114" s="1"/>
      <c r="D114" s="1"/>
      <c r="E114" s="1"/>
      <c r="F114" s="1"/>
      <c r="G114" s="1"/>
    </row>
    <row r="115" spans="2:7" ht="12.75">
      <c r="B115" s="12"/>
      <c r="C115" s="1"/>
      <c r="D115" s="1"/>
      <c r="E115" s="1"/>
      <c r="F115" s="1"/>
      <c r="G115" s="1"/>
    </row>
    <row r="116" spans="2:7" ht="12.75">
      <c r="B116" s="12"/>
      <c r="C116" s="1"/>
      <c r="D116" s="1"/>
      <c r="E116" s="1"/>
      <c r="F116" s="1"/>
      <c r="G116" s="1"/>
    </row>
    <row r="117" spans="2:7" ht="12.75">
      <c r="B117" s="12"/>
      <c r="C117" s="1"/>
      <c r="D117" s="1"/>
      <c r="E117" s="1"/>
      <c r="F117" s="1"/>
      <c r="G117" s="1"/>
    </row>
    <row r="118" spans="2:7" ht="12.75">
      <c r="B118" s="12"/>
      <c r="C118" s="1"/>
      <c r="D118" s="1"/>
      <c r="E118" s="1"/>
      <c r="F118" s="1"/>
      <c r="G118" s="1"/>
    </row>
    <row r="119" spans="2:7" ht="12.75">
      <c r="B119" s="12"/>
      <c r="C119" s="1"/>
      <c r="D119" s="1"/>
      <c r="E119" s="1"/>
      <c r="F119" s="1"/>
      <c r="G119" s="1"/>
    </row>
    <row r="120" spans="2:7" ht="12.75">
      <c r="B120" s="12"/>
      <c r="C120" s="1"/>
      <c r="D120" s="1"/>
      <c r="E120" s="1"/>
      <c r="F120" s="1"/>
      <c r="G120" s="1"/>
    </row>
    <row r="121" spans="2:7" ht="12.75">
      <c r="B121" s="12"/>
      <c r="C121" s="1"/>
      <c r="D121" s="1"/>
      <c r="E121" s="1"/>
      <c r="F121" s="1"/>
      <c r="G121" s="1"/>
    </row>
    <row r="122" spans="2:7" ht="12.75">
      <c r="B122" s="12"/>
      <c r="C122" s="1"/>
      <c r="D122" s="1"/>
      <c r="E122" s="1"/>
      <c r="F122" s="1"/>
      <c r="G122" s="1"/>
    </row>
    <row r="123" spans="2:7" ht="12.75">
      <c r="B123" s="12"/>
      <c r="C123" s="1"/>
      <c r="D123" s="1"/>
      <c r="E123" s="1"/>
      <c r="F123" s="1"/>
      <c r="G123" s="1"/>
    </row>
    <row r="124" spans="2:7" ht="12.75">
      <c r="B124" s="12"/>
      <c r="C124" s="1"/>
      <c r="D124" s="1"/>
      <c r="E124" s="1"/>
      <c r="F124" s="1"/>
      <c r="G124" s="1"/>
    </row>
    <row r="125" spans="2:7" ht="12.75">
      <c r="B125" s="12"/>
      <c r="C125" s="1"/>
      <c r="D125" s="1"/>
      <c r="E125" s="1"/>
      <c r="F125" s="1"/>
      <c r="G125" s="1"/>
    </row>
    <row r="126" spans="2:7" ht="12.75">
      <c r="B126" s="12"/>
      <c r="C126" s="1"/>
      <c r="D126" s="1"/>
      <c r="E126" s="1"/>
      <c r="F126" s="1"/>
      <c r="G126" s="1"/>
    </row>
    <row r="127" spans="2:7" ht="12.75">
      <c r="B127" s="12"/>
      <c r="C127" s="1"/>
      <c r="D127" s="1"/>
      <c r="E127" s="1"/>
      <c r="F127" s="1"/>
      <c r="G127" s="1"/>
    </row>
    <row r="128" spans="2:7" ht="12.75">
      <c r="B128" s="12"/>
      <c r="C128" s="1"/>
      <c r="D128" s="1"/>
      <c r="E128" s="1"/>
      <c r="F128" s="1"/>
      <c r="G128" s="1"/>
    </row>
    <row r="129" spans="2:7" ht="12.75">
      <c r="B129" s="12"/>
      <c r="C129" s="1"/>
      <c r="D129" s="1"/>
      <c r="E129" s="1"/>
      <c r="F129" s="1"/>
      <c r="G129" s="1"/>
    </row>
    <row r="130" spans="2:7" ht="12.75">
      <c r="B130" s="12"/>
      <c r="C130" s="1"/>
      <c r="D130" s="1"/>
      <c r="E130" s="1"/>
      <c r="F130" s="1"/>
      <c r="G130" s="1"/>
    </row>
    <row r="131" spans="2:7" ht="12.75">
      <c r="B131" s="12"/>
      <c r="C131" s="1"/>
      <c r="D131" s="1"/>
      <c r="E131" s="1"/>
      <c r="F131" s="1"/>
      <c r="G131" s="1"/>
    </row>
    <row r="132" spans="2:7" ht="12.75">
      <c r="B132" s="12"/>
      <c r="C132" s="1"/>
      <c r="D132" s="1"/>
      <c r="E132" s="1"/>
      <c r="F132" s="1"/>
      <c r="G132" s="1"/>
    </row>
    <row r="133" spans="2:7" ht="12.75">
      <c r="B133" s="12"/>
      <c r="C133" s="1"/>
      <c r="D133" s="1"/>
      <c r="E133" s="1"/>
      <c r="F133" s="1"/>
      <c r="G133" s="1"/>
    </row>
    <row r="134" spans="2:7" ht="12.75">
      <c r="B134" s="12"/>
      <c r="C134" s="1"/>
      <c r="D134" s="1"/>
      <c r="E134" s="1"/>
      <c r="F134" s="1"/>
      <c r="G134" s="1"/>
    </row>
    <row r="135" spans="2:7" ht="12.75">
      <c r="B135" s="12"/>
      <c r="C135" s="1"/>
      <c r="D135" s="1"/>
      <c r="E135" s="1"/>
      <c r="F135" s="1"/>
      <c r="G135" s="1"/>
    </row>
    <row r="136" spans="2:7" ht="12.75">
      <c r="B136" s="12"/>
      <c r="C136" s="1"/>
      <c r="D136" s="1"/>
      <c r="E136" s="1"/>
      <c r="F136" s="1"/>
      <c r="G136" s="1"/>
    </row>
    <row r="137" spans="2:7" ht="12.75">
      <c r="B137" s="12"/>
      <c r="C137" s="1"/>
      <c r="D137" s="1"/>
      <c r="E137" s="1"/>
      <c r="F137" s="1"/>
      <c r="G137" s="1"/>
    </row>
    <row r="138" spans="2:7" ht="12.75">
      <c r="B138" s="12"/>
      <c r="C138" s="1"/>
      <c r="D138" s="1"/>
      <c r="E138" s="1"/>
      <c r="F138" s="1"/>
      <c r="G138" s="1"/>
    </row>
    <row r="139" spans="2:7" ht="12.75">
      <c r="B139" s="12"/>
      <c r="C139" s="1"/>
      <c r="D139" s="1"/>
      <c r="E139" s="1"/>
      <c r="F139" s="1"/>
      <c r="G139" s="1"/>
    </row>
    <row r="140" spans="2:7" ht="12.75">
      <c r="B140" s="12"/>
      <c r="C140" s="1"/>
      <c r="D140" s="1"/>
      <c r="E140" s="1"/>
      <c r="F140" s="1"/>
      <c r="G140" s="1"/>
    </row>
    <row r="141" spans="2:7" ht="12.75">
      <c r="B141" s="12"/>
      <c r="C141" s="1"/>
      <c r="D141" s="1"/>
      <c r="E141" s="1"/>
      <c r="F141" s="1"/>
      <c r="G141" s="1"/>
    </row>
    <row r="142" spans="2:7" ht="12.75">
      <c r="B142" s="12"/>
      <c r="C142" s="1"/>
      <c r="D142" s="1"/>
      <c r="E142" s="1"/>
      <c r="F142" s="1"/>
      <c r="G142" s="1"/>
    </row>
    <row r="143" spans="2:7" ht="12.75">
      <c r="B143" s="12"/>
      <c r="C143" s="1"/>
      <c r="D143" s="1"/>
      <c r="E143" s="1"/>
      <c r="F143" s="1"/>
      <c r="G143" s="1"/>
    </row>
    <row r="144" spans="2:7" ht="12.75">
      <c r="B144" s="12"/>
      <c r="C144" s="1"/>
      <c r="D144" s="1"/>
      <c r="E144" s="1"/>
      <c r="F144" s="1"/>
      <c r="G144" s="1"/>
    </row>
    <row r="145" spans="2:7" ht="12.75">
      <c r="B145" s="12"/>
      <c r="C145" s="1"/>
      <c r="D145" s="1"/>
      <c r="E145" s="1"/>
      <c r="F145" s="1"/>
      <c r="G145" s="1"/>
    </row>
    <row r="146" spans="2:7" ht="12.75">
      <c r="B146" s="12"/>
      <c r="C146" s="1"/>
      <c r="D146" s="1"/>
      <c r="E146" s="1"/>
      <c r="F146" s="1"/>
      <c r="G146" s="1"/>
    </row>
    <row r="147" spans="2:7" ht="12.75">
      <c r="B147" s="12"/>
      <c r="C147" s="1"/>
      <c r="D147" s="1"/>
      <c r="E147" s="1"/>
      <c r="F147" s="1"/>
      <c r="G147" s="1"/>
    </row>
    <row r="148" spans="2:7" ht="12.75">
      <c r="B148" s="12"/>
      <c r="C148" s="1"/>
      <c r="D148" s="1"/>
      <c r="E148" s="1"/>
      <c r="F148" s="1"/>
      <c r="G148" s="1"/>
    </row>
    <row r="149" spans="2:7" ht="12.75">
      <c r="B149" s="12"/>
      <c r="C149" s="1"/>
      <c r="D149" s="1"/>
      <c r="E149" s="1"/>
      <c r="F149" s="1"/>
      <c r="G149" s="1"/>
    </row>
    <row r="150" spans="2:7" ht="12.75">
      <c r="B150" s="12"/>
      <c r="C150" s="1"/>
      <c r="D150" s="1"/>
      <c r="E150" s="1"/>
      <c r="F150" s="1"/>
      <c r="G150" s="1"/>
    </row>
    <row r="151" spans="2:7" ht="12.75">
      <c r="B151" s="12"/>
      <c r="C151" s="1"/>
      <c r="D151" s="1"/>
      <c r="E151" s="1"/>
      <c r="F151" s="1"/>
      <c r="G151" s="1"/>
    </row>
    <row r="152" spans="2:7" ht="12.75">
      <c r="B152" s="12"/>
      <c r="C152" s="1"/>
      <c r="D152" s="1"/>
      <c r="E152" s="1"/>
      <c r="F152" s="1"/>
      <c r="G152" s="1"/>
    </row>
    <row r="153" spans="2:7" ht="12.75">
      <c r="B153" s="12"/>
      <c r="C153" s="1"/>
      <c r="D153" s="1"/>
      <c r="E153" s="1"/>
      <c r="F153" s="1"/>
      <c r="G153" s="1"/>
    </row>
    <row r="154" spans="2:7" ht="12.75">
      <c r="B154" s="12"/>
      <c r="C154" s="1"/>
      <c r="D154" s="1"/>
      <c r="E154" s="1"/>
      <c r="F154" s="1"/>
      <c r="G154" s="1"/>
    </row>
    <row r="155" spans="2:7" ht="12.75">
      <c r="B155" s="12"/>
      <c r="C155" s="1"/>
      <c r="D155" s="1"/>
      <c r="E155" s="1"/>
      <c r="F155" s="1"/>
      <c r="G155" s="1"/>
    </row>
    <row r="156" spans="2:7" ht="12.75">
      <c r="B156" s="12"/>
      <c r="C156" s="1"/>
      <c r="D156" s="1"/>
      <c r="E156" s="1"/>
      <c r="F156" s="1"/>
      <c r="G156" s="1"/>
    </row>
    <row r="157" spans="2:7" ht="12.75">
      <c r="B157" s="12"/>
      <c r="C157" s="1"/>
      <c r="D157" s="1"/>
      <c r="E157" s="1"/>
      <c r="F157" s="1"/>
      <c r="G157" s="1"/>
    </row>
    <row r="158" spans="2:7" ht="12.75">
      <c r="B158" s="12"/>
      <c r="C158" s="1"/>
      <c r="D158" s="1"/>
      <c r="E158" s="1"/>
      <c r="F158" s="1"/>
      <c r="G158" s="1"/>
    </row>
    <row r="159" spans="2:7" ht="12.75">
      <c r="B159" s="12"/>
      <c r="C159" s="1"/>
      <c r="D159" s="1"/>
      <c r="E159" s="1"/>
      <c r="F159" s="1"/>
      <c r="G159" s="1"/>
    </row>
    <row r="160" spans="2:7" ht="12.75">
      <c r="B160" s="12"/>
      <c r="C160" s="1"/>
      <c r="D160" s="1"/>
      <c r="E160" s="1"/>
      <c r="F160" s="1"/>
      <c r="G160" s="1"/>
    </row>
    <row r="161" spans="2:7" ht="12.75">
      <c r="B161" s="12"/>
      <c r="C161" s="1"/>
      <c r="D161" s="1"/>
      <c r="E161" s="1"/>
      <c r="F161" s="1"/>
      <c r="G161" s="1"/>
    </row>
    <row r="162" spans="2:7" ht="12.75">
      <c r="B162" s="12"/>
      <c r="C162" s="1"/>
      <c r="D162" s="1"/>
      <c r="E162" s="1"/>
      <c r="F162" s="1"/>
      <c r="G162" s="1"/>
    </row>
    <row r="163" spans="2:7" ht="12.75">
      <c r="B163" s="12"/>
      <c r="C163" s="1"/>
      <c r="D163" s="1"/>
      <c r="E163" s="1"/>
      <c r="F163" s="1"/>
      <c r="G163" s="1"/>
    </row>
    <row r="164" spans="2:7" ht="12.75">
      <c r="B164" s="12"/>
      <c r="C164" s="1"/>
      <c r="D164" s="1"/>
      <c r="E164" s="1"/>
      <c r="F164" s="1"/>
      <c r="G164" s="1"/>
    </row>
    <row r="165" spans="2:7" ht="12.75">
      <c r="B165" s="12"/>
      <c r="C165" s="1"/>
      <c r="D165" s="1"/>
      <c r="E165" s="1"/>
      <c r="F165" s="1"/>
      <c r="G165" s="1"/>
    </row>
    <row r="166" spans="2:7" ht="12.75">
      <c r="B166" s="12"/>
      <c r="C166" s="1"/>
      <c r="D166" s="1"/>
      <c r="E166" s="1"/>
      <c r="F166" s="1"/>
      <c r="G166" s="1"/>
    </row>
    <row r="167" spans="2:7" ht="12.75">
      <c r="B167" s="12"/>
      <c r="C167" s="1"/>
      <c r="D167" s="1"/>
      <c r="E167" s="1"/>
      <c r="F167" s="1"/>
      <c r="G167" s="1"/>
    </row>
    <row r="168" spans="2:7" ht="12.75">
      <c r="B168" s="12"/>
      <c r="C168" s="1"/>
      <c r="D168" s="1"/>
      <c r="E168" s="1"/>
      <c r="F168" s="1"/>
      <c r="G168" s="1"/>
    </row>
  </sheetData>
  <mergeCells count="1">
    <mergeCell ref="E2:G2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9">
      <selection activeCell="J5" sqref="J5"/>
    </sheetView>
  </sheetViews>
  <sheetFormatPr defaultColWidth="9.00390625" defaultRowHeight="12.75"/>
  <cols>
    <col min="1" max="1" width="41.625" style="0" customWidth="1"/>
    <col min="2" max="2" width="15.00390625" style="0" customWidth="1"/>
    <col min="3" max="3" width="10.125" style="0" customWidth="1"/>
    <col min="4" max="4" width="9.875" style="0" customWidth="1"/>
    <col min="5" max="6" width="9.75390625" style="0" customWidth="1"/>
    <col min="7" max="7" width="10.00390625" style="0" customWidth="1"/>
  </cols>
  <sheetData>
    <row r="1" spans="5:7" ht="9.75" customHeight="1" thickBot="1">
      <c r="E1" s="2"/>
      <c r="G1" s="2"/>
    </row>
    <row r="2" spans="1:10" ht="15" customHeight="1" thickBot="1">
      <c r="A2" s="272" t="s">
        <v>265</v>
      </c>
      <c r="B2" s="58" t="s">
        <v>370</v>
      </c>
      <c r="C2" s="58" t="s">
        <v>357</v>
      </c>
      <c r="D2" s="58" t="s">
        <v>358</v>
      </c>
      <c r="E2" s="263" t="s">
        <v>2</v>
      </c>
      <c r="F2" s="264"/>
      <c r="G2" s="265"/>
      <c r="H2" s="1"/>
      <c r="I2" s="1"/>
      <c r="J2" s="1"/>
    </row>
    <row r="3" spans="1:10" ht="17.25" customHeight="1" thickBot="1">
      <c r="A3" s="273"/>
      <c r="B3" s="60" t="s">
        <v>9</v>
      </c>
      <c r="C3" s="60" t="s">
        <v>209</v>
      </c>
      <c r="D3" s="60" t="s">
        <v>211</v>
      </c>
      <c r="E3" s="58" t="s">
        <v>214</v>
      </c>
      <c r="F3" s="58" t="s">
        <v>218</v>
      </c>
      <c r="G3" s="58" t="s">
        <v>349</v>
      </c>
      <c r="H3" s="1"/>
      <c r="I3" s="1"/>
      <c r="J3" s="1"/>
    </row>
    <row r="4" spans="1:10" ht="15.75">
      <c r="A4" s="243" t="s">
        <v>104</v>
      </c>
      <c r="B4" s="83"/>
      <c r="C4" s="84"/>
      <c r="D4" s="84"/>
      <c r="E4" s="84"/>
      <c r="F4" s="84"/>
      <c r="G4" s="85"/>
      <c r="H4" s="1"/>
      <c r="I4" s="1"/>
      <c r="J4" s="1"/>
    </row>
    <row r="5" spans="1:10" ht="57">
      <c r="A5" s="244" t="s">
        <v>256</v>
      </c>
      <c r="B5" s="96" t="s">
        <v>190</v>
      </c>
      <c r="C5" s="35">
        <v>293690</v>
      </c>
      <c r="D5" s="35">
        <v>360706</v>
      </c>
      <c r="E5" s="35">
        <v>396892</v>
      </c>
      <c r="F5" s="35">
        <v>424448</v>
      </c>
      <c r="G5" s="31">
        <v>456900</v>
      </c>
      <c r="H5" s="1"/>
      <c r="I5" s="1"/>
      <c r="J5" s="1"/>
    </row>
    <row r="6" spans="1:7" ht="57">
      <c r="A6" s="46"/>
      <c r="B6" s="96" t="s">
        <v>260</v>
      </c>
      <c r="C6" s="46"/>
      <c r="D6" s="46">
        <v>113.5</v>
      </c>
      <c r="E6" s="46">
        <v>102.1</v>
      </c>
      <c r="F6" s="46">
        <v>99.3</v>
      </c>
      <c r="G6" s="39">
        <v>100.3</v>
      </c>
    </row>
    <row r="7" spans="1:10" ht="31.5" customHeight="1">
      <c r="A7" s="245" t="s">
        <v>99</v>
      </c>
      <c r="B7" s="96"/>
      <c r="C7" s="35"/>
      <c r="D7" s="35"/>
      <c r="E7" s="35"/>
      <c r="F7" s="35"/>
      <c r="G7" s="31"/>
      <c r="H7" s="1"/>
      <c r="I7" s="1"/>
      <c r="J7" s="1"/>
    </row>
    <row r="8" spans="1:10" ht="14.25" customHeight="1">
      <c r="A8" s="246" t="s">
        <v>334</v>
      </c>
      <c r="B8" s="96"/>
      <c r="C8" s="35">
        <v>195125</v>
      </c>
      <c r="D8" s="35">
        <v>225221</v>
      </c>
      <c r="E8" s="35">
        <f>157028+80000</f>
        <v>237028</v>
      </c>
      <c r="F8" s="35">
        <f>173569+80000</f>
        <v>253569</v>
      </c>
      <c r="G8" s="31">
        <f>197122+90000</f>
        <v>287122</v>
      </c>
      <c r="H8" s="1"/>
      <c r="I8" s="1"/>
      <c r="J8" s="1"/>
    </row>
    <row r="9" spans="1:10" ht="25.5" customHeight="1">
      <c r="A9" s="247" t="s">
        <v>335</v>
      </c>
      <c r="B9" s="96"/>
      <c r="C9" s="35">
        <v>38793</v>
      </c>
      <c r="D9" s="35">
        <v>45690</v>
      </c>
      <c r="E9" s="35">
        <v>56460</v>
      </c>
      <c r="F9" s="35">
        <v>59090</v>
      </c>
      <c r="G9" s="31">
        <v>55800</v>
      </c>
      <c r="H9" s="1"/>
      <c r="I9" s="1"/>
      <c r="J9" s="1"/>
    </row>
    <row r="10" spans="1:10" ht="24" customHeight="1">
      <c r="A10" s="247" t="s">
        <v>336</v>
      </c>
      <c r="B10" s="96"/>
      <c r="C10" s="35">
        <v>59772</v>
      </c>
      <c r="D10" s="35">
        <v>89795</v>
      </c>
      <c r="E10" s="35">
        <v>103404</v>
      </c>
      <c r="F10" s="35">
        <v>111789</v>
      </c>
      <c r="G10" s="31">
        <v>113978</v>
      </c>
      <c r="H10" s="1"/>
      <c r="I10" s="1"/>
      <c r="J10" s="1"/>
    </row>
    <row r="11" spans="1:10" ht="30">
      <c r="A11" s="244" t="s">
        <v>100</v>
      </c>
      <c r="B11" s="242"/>
      <c r="C11" s="46"/>
      <c r="D11" s="46"/>
      <c r="E11" s="46"/>
      <c r="F11" s="46"/>
      <c r="G11" s="39"/>
      <c r="H11" s="1"/>
      <c r="I11" s="1"/>
      <c r="J11" s="1"/>
    </row>
    <row r="12" spans="1:10" ht="15.75" customHeight="1">
      <c r="A12" s="245" t="s">
        <v>101</v>
      </c>
      <c r="B12" s="242" t="s">
        <v>98</v>
      </c>
      <c r="C12" s="123">
        <v>244547</v>
      </c>
      <c r="D12" s="123">
        <v>313707</v>
      </c>
      <c r="E12" s="123">
        <v>347362</v>
      </c>
      <c r="F12" s="123">
        <v>369038</v>
      </c>
      <c r="G12" s="255">
        <v>401355</v>
      </c>
      <c r="H12" s="1"/>
      <c r="I12" s="1"/>
      <c r="J12" s="1"/>
    </row>
    <row r="13" spans="1:10" ht="15">
      <c r="A13" s="244" t="s">
        <v>102</v>
      </c>
      <c r="B13" s="242"/>
      <c r="C13" s="251"/>
      <c r="D13" s="251"/>
      <c r="E13" s="251"/>
      <c r="F13" s="251"/>
      <c r="G13" s="252"/>
      <c r="H13" s="1"/>
      <c r="I13" s="1"/>
      <c r="J13" s="1"/>
    </row>
    <row r="14" spans="1:10" ht="15">
      <c r="A14" s="244" t="s">
        <v>123</v>
      </c>
      <c r="B14" s="242" t="s">
        <v>98</v>
      </c>
      <c r="C14" s="251">
        <v>59168</v>
      </c>
      <c r="D14" s="251">
        <v>74637</v>
      </c>
      <c r="E14" s="251">
        <v>73880</v>
      </c>
      <c r="F14" s="251">
        <v>79613</v>
      </c>
      <c r="G14" s="252">
        <v>83661</v>
      </c>
      <c r="H14" s="1"/>
      <c r="I14" s="1"/>
      <c r="J14" s="1"/>
    </row>
    <row r="15" spans="1:10" ht="15">
      <c r="A15" s="244" t="s">
        <v>124</v>
      </c>
      <c r="B15" s="242" t="s">
        <v>98</v>
      </c>
      <c r="C15" s="251">
        <v>185379</v>
      </c>
      <c r="D15" s="251">
        <v>239070</v>
      </c>
      <c r="E15" s="251">
        <f>219608+53874</f>
        <v>273482</v>
      </c>
      <c r="F15" s="251">
        <f>233046+56379</f>
        <v>289425</v>
      </c>
      <c r="G15" s="252">
        <f>259261+58433</f>
        <v>317694</v>
      </c>
      <c r="H15" s="1"/>
      <c r="I15" s="1"/>
      <c r="J15" s="1"/>
    </row>
    <row r="16" spans="1:10" ht="15">
      <c r="A16" s="245" t="s">
        <v>103</v>
      </c>
      <c r="B16" s="242" t="s">
        <v>98</v>
      </c>
      <c r="C16" s="123">
        <v>49143</v>
      </c>
      <c r="D16" s="123">
        <v>46999</v>
      </c>
      <c r="E16" s="123">
        <v>49530</v>
      </c>
      <c r="F16" s="123">
        <v>55410</v>
      </c>
      <c r="G16" s="255">
        <v>55545</v>
      </c>
      <c r="H16" s="1"/>
      <c r="I16" s="1"/>
      <c r="J16" s="1"/>
    </row>
    <row r="17" spans="1:10" ht="15">
      <c r="A17" s="244" t="s">
        <v>102</v>
      </c>
      <c r="B17" s="242"/>
      <c r="C17" s="251"/>
      <c r="D17" s="251"/>
      <c r="E17" s="251"/>
      <c r="F17" s="251"/>
      <c r="G17" s="252"/>
      <c r="H17" s="1"/>
      <c r="I17" s="1"/>
      <c r="J17" s="1"/>
    </row>
    <row r="18" spans="1:10" ht="15">
      <c r="A18" s="244" t="s">
        <v>258</v>
      </c>
      <c r="B18" s="242" t="s">
        <v>98</v>
      </c>
      <c r="C18" s="251">
        <v>27120</v>
      </c>
      <c r="D18" s="251"/>
      <c r="E18" s="251"/>
      <c r="F18" s="251"/>
      <c r="G18" s="252"/>
      <c r="H18" s="1"/>
      <c r="I18" s="1"/>
      <c r="J18" s="1"/>
    </row>
    <row r="19" spans="1:10" ht="15">
      <c r="A19" s="248" t="s">
        <v>257</v>
      </c>
      <c r="B19" s="242" t="s">
        <v>98</v>
      </c>
      <c r="C19" s="251"/>
      <c r="D19" s="251"/>
      <c r="E19" s="251"/>
      <c r="F19" s="251"/>
      <c r="G19" s="252"/>
      <c r="H19" s="1"/>
      <c r="I19" s="1"/>
      <c r="J19" s="1"/>
    </row>
    <row r="20" spans="1:10" ht="30.75" customHeight="1">
      <c r="A20" s="75" t="s">
        <v>259</v>
      </c>
      <c r="B20" s="242" t="s">
        <v>98</v>
      </c>
      <c r="C20" s="251"/>
      <c r="D20" s="251"/>
      <c r="E20" s="251"/>
      <c r="F20" s="251"/>
      <c r="G20" s="252"/>
      <c r="H20" s="1"/>
      <c r="I20" s="1"/>
      <c r="J20" s="1"/>
    </row>
    <row r="21" spans="1:10" ht="15">
      <c r="A21" s="244" t="s">
        <v>125</v>
      </c>
      <c r="B21" s="242"/>
      <c r="C21" s="251">
        <v>22023</v>
      </c>
      <c r="D21" s="251">
        <v>46999</v>
      </c>
      <c r="E21" s="251">
        <v>49530</v>
      </c>
      <c r="F21" s="251">
        <v>55410</v>
      </c>
      <c r="G21" s="252">
        <v>55545</v>
      </c>
      <c r="H21" s="1"/>
      <c r="I21" s="1"/>
      <c r="J21" s="1"/>
    </row>
    <row r="22" spans="1:10" ht="15">
      <c r="A22" s="244" t="s">
        <v>126</v>
      </c>
      <c r="B22" s="242" t="s">
        <v>98</v>
      </c>
      <c r="C22" s="46"/>
      <c r="D22" s="46"/>
      <c r="E22" s="46"/>
      <c r="F22" s="46"/>
      <c r="G22" s="39"/>
      <c r="H22" s="1"/>
      <c r="I22" s="1"/>
      <c r="J22" s="1"/>
    </row>
    <row r="23" spans="1:10" ht="15">
      <c r="A23" s="244" t="s">
        <v>127</v>
      </c>
      <c r="B23" s="242" t="s">
        <v>98</v>
      </c>
      <c r="C23" s="46"/>
      <c r="D23" s="46"/>
      <c r="E23" s="46"/>
      <c r="F23" s="46"/>
      <c r="G23" s="39"/>
      <c r="H23" s="1"/>
      <c r="I23" s="1"/>
      <c r="J23" s="1"/>
    </row>
    <row r="24" spans="1:10" ht="60">
      <c r="A24" s="248" t="s">
        <v>261</v>
      </c>
      <c r="B24" s="242" t="s">
        <v>98</v>
      </c>
      <c r="C24" s="46"/>
      <c r="D24" s="46"/>
      <c r="E24" s="46"/>
      <c r="F24" s="46"/>
      <c r="G24" s="39"/>
      <c r="H24" s="1"/>
      <c r="I24" s="1"/>
      <c r="J24" s="1"/>
    </row>
    <row r="25" spans="1:10" ht="18.75" customHeight="1">
      <c r="A25" s="244" t="s">
        <v>128</v>
      </c>
      <c r="B25" s="242" t="s">
        <v>98</v>
      </c>
      <c r="C25" s="46"/>
      <c r="D25" s="46"/>
      <c r="E25" s="46"/>
      <c r="F25" s="46"/>
      <c r="G25" s="39"/>
      <c r="H25" s="1"/>
      <c r="I25" s="1"/>
      <c r="J25" s="1"/>
    </row>
    <row r="26" spans="1:10" ht="30">
      <c r="A26" s="75" t="s">
        <v>129</v>
      </c>
      <c r="B26" s="242" t="s">
        <v>98</v>
      </c>
      <c r="C26" s="46"/>
      <c r="D26" s="46"/>
      <c r="E26" s="46"/>
      <c r="F26" s="46"/>
      <c r="G26" s="39"/>
      <c r="H26" s="1"/>
      <c r="I26" s="1"/>
      <c r="J26" s="1"/>
    </row>
    <row r="27" spans="1:10" ht="15">
      <c r="A27" s="249" t="s">
        <v>130</v>
      </c>
      <c r="B27" s="242" t="s">
        <v>98</v>
      </c>
      <c r="C27" s="46"/>
      <c r="D27" s="46"/>
      <c r="E27" s="46"/>
      <c r="F27" s="46"/>
      <c r="G27" s="39"/>
      <c r="H27" s="1"/>
      <c r="I27" s="1"/>
      <c r="J27" s="1"/>
    </row>
    <row r="28" spans="1:10" ht="16.5" customHeight="1">
      <c r="A28" s="249" t="s">
        <v>131</v>
      </c>
      <c r="B28" s="242" t="s">
        <v>98</v>
      </c>
      <c r="C28" s="46"/>
      <c r="D28" s="46"/>
      <c r="E28" s="46"/>
      <c r="F28" s="46"/>
      <c r="G28" s="39"/>
      <c r="H28" s="1"/>
      <c r="I28" s="1"/>
      <c r="J28" s="1"/>
    </row>
    <row r="29" spans="1:10" ht="15">
      <c r="A29" s="35" t="s">
        <v>262</v>
      </c>
      <c r="B29" s="242" t="s">
        <v>105</v>
      </c>
      <c r="C29" s="46"/>
      <c r="D29" s="46"/>
      <c r="E29" s="46"/>
      <c r="F29" s="46"/>
      <c r="G29" s="39"/>
      <c r="H29" s="1"/>
      <c r="I29" s="1"/>
      <c r="J29" s="1"/>
    </row>
    <row r="30" spans="1:10" ht="18" customHeight="1">
      <c r="A30" s="35" t="s">
        <v>263</v>
      </c>
      <c r="B30" s="242" t="s">
        <v>105</v>
      </c>
      <c r="C30" s="46"/>
      <c r="D30" s="46"/>
      <c r="E30" s="46"/>
      <c r="F30" s="46"/>
      <c r="G30" s="39"/>
      <c r="H30" s="1"/>
      <c r="I30" s="1"/>
      <c r="J30" s="1"/>
    </row>
    <row r="31" spans="1:10" ht="57">
      <c r="A31" s="248" t="s">
        <v>106</v>
      </c>
      <c r="B31" s="96" t="s">
        <v>190</v>
      </c>
      <c r="C31" s="46"/>
      <c r="D31" s="46"/>
      <c r="E31" s="46"/>
      <c r="F31" s="46"/>
      <c r="G31" s="39"/>
      <c r="H31" s="1"/>
      <c r="I31" s="1"/>
      <c r="J31" s="1"/>
    </row>
    <row r="32" spans="1:10" ht="56.25" customHeight="1">
      <c r="A32" s="35"/>
      <c r="B32" s="96" t="s">
        <v>255</v>
      </c>
      <c r="C32" s="46"/>
      <c r="D32" s="46"/>
      <c r="E32" s="46"/>
      <c r="F32" s="46"/>
      <c r="G32" s="39"/>
      <c r="H32" s="1"/>
      <c r="I32" s="1"/>
      <c r="J32" s="1"/>
    </row>
    <row r="33" spans="1:10" ht="55.5" customHeight="1">
      <c r="A33" s="248" t="s">
        <v>192</v>
      </c>
      <c r="B33" s="96" t="s">
        <v>190</v>
      </c>
      <c r="C33" s="251">
        <f>83777+246399+31253</f>
        <v>361429</v>
      </c>
      <c r="D33" s="251">
        <f>84615+150000+45690</f>
        <v>280305</v>
      </c>
      <c r="E33" s="251">
        <f>85461+80000+56460</f>
        <v>221921</v>
      </c>
      <c r="F33" s="251">
        <f>86316+80000+59090</f>
        <v>225406</v>
      </c>
      <c r="G33" s="252">
        <f>87179+90000+55800</f>
        <v>232979</v>
      </c>
      <c r="H33" s="1"/>
      <c r="I33" s="1"/>
      <c r="J33" s="1"/>
    </row>
    <row r="34" spans="1:10" ht="59.25" customHeight="1" thickBot="1">
      <c r="A34" s="82" t="s">
        <v>184</v>
      </c>
      <c r="B34" s="250" t="s">
        <v>190</v>
      </c>
      <c r="C34" s="253">
        <f>619590+756621+58045+523077</f>
        <v>1957333</v>
      </c>
      <c r="D34" s="253">
        <f>625786+906621+103735+554751</f>
        <v>2190893</v>
      </c>
      <c r="E34" s="253">
        <f>632044+986621+160195+2352+362866+175000+33918</f>
        <v>2352996</v>
      </c>
      <c r="F34" s="253">
        <f>638364+1066621+219285+2662+377450+175500+37988</f>
        <v>2517870</v>
      </c>
      <c r="G34" s="254">
        <f>644748+1156621+275085+3002+393098+175600+40000</f>
        <v>2688154</v>
      </c>
      <c r="H34" s="1"/>
      <c r="I34" s="1"/>
      <c r="J34" s="1"/>
    </row>
    <row r="35" spans="8:10" ht="8.25" customHeight="1">
      <c r="H35" s="1"/>
      <c r="I35" s="1"/>
      <c r="J35" s="1"/>
    </row>
    <row r="36" spans="1:10" ht="15.75" customHeight="1">
      <c r="A36" s="97" t="s">
        <v>191</v>
      </c>
      <c r="B36" s="98"/>
      <c r="C36" s="94"/>
      <c r="D36" s="94"/>
      <c r="E36" s="94"/>
      <c r="F36" s="94"/>
      <c r="G36" s="94"/>
      <c r="H36" s="94"/>
      <c r="I36" s="1"/>
      <c r="J36" s="1"/>
    </row>
    <row r="37" spans="1:10" ht="12" customHeight="1">
      <c r="A37" s="97" t="s">
        <v>360</v>
      </c>
      <c r="B37" s="94"/>
      <c r="C37" s="4"/>
      <c r="D37" s="4"/>
      <c r="E37" s="4"/>
      <c r="F37" s="4"/>
      <c r="G37" s="4"/>
      <c r="H37" s="94"/>
      <c r="I37" s="1"/>
      <c r="J37" s="1"/>
    </row>
    <row r="38" spans="2:10" ht="12.75">
      <c r="B38" s="1"/>
      <c r="H38" s="1"/>
      <c r="I38" s="1"/>
      <c r="J38" s="1"/>
    </row>
    <row r="39" spans="2:10" ht="12.75">
      <c r="B39" s="1"/>
      <c r="H39" s="1"/>
      <c r="I39" s="1"/>
      <c r="J39" s="1"/>
    </row>
    <row r="40" spans="1:10" ht="18">
      <c r="A40" s="24"/>
      <c r="B40" s="1"/>
      <c r="H40" s="1"/>
      <c r="I40" s="1"/>
      <c r="J40" s="1"/>
    </row>
    <row r="41" spans="1:10" ht="12.75">
      <c r="A41" s="1"/>
      <c r="B41" s="1"/>
      <c r="H41" s="1"/>
      <c r="I41" s="1"/>
      <c r="J41" s="1"/>
    </row>
    <row r="42" spans="1:10" ht="12.75">
      <c r="A42" s="1"/>
      <c r="B42" s="1"/>
      <c r="H42" s="1"/>
      <c r="I42" s="1"/>
      <c r="J42" s="1"/>
    </row>
    <row r="43" spans="1:10" ht="12.75">
      <c r="A43" s="1"/>
      <c r="B43" s="1"/>
      <c r="H43" s="1"/>
      <c r="I43" s="1"/>
      <c r="J43" s="1"/>
    </row>
    <row r="44" spans="1:10" ht="12.75">
      <c r="A44" s="1"/>
      <c r="B44" s="1"/>
      <c r="H44" s="1"/>
      <c r="I44" s="1"/>
      <c r="J44" s="1"/>
    </row>
    <row r="45" spans="1:10" ht="12.75">
      <c r="A45" s="1"/>
      <c r="B45" s="1"/>
      <c r="H45" s="1"/>
      <c r="I45" s="1"/>
      <c r="J45" s="1"/>
    </row>
    <row r="46" spans="1:10" ht="12.75">
      <c r="A46" s="1"/>
      <c r="B46" s="1"/>
      <c r="H46" s="1"/>
      <c r="I46" s="1"/>
      <c r="J46" s="1"/>
    </row>
    <row r="47" spans="1:10" ht="12.75">
      <c r="A47" s="1"/>
      <c r="B47" s="1"/>
      <c r="H47" s="1"/>
      <c r="I47" s="1"/>
      <c r="J47" s="1"/>
    </row>
    <row r="48" spans="1:10" ht="12.75">
      <c r="A48" s="1"/>
      <c r="B48" s="1"/>
      <c r="H48" s="1"/>
      <c r="I48" s="1"/>
      <c r="J48" s="1"/>
    </row>
    <row r="49" spans="1:10" ht="12.75">
      <c r="A49" s="1"/>
      <c r="B49" s="1"/>
      <c r="H49" s="1"/>
      <c r="I49" s="1"/>
      <c r="J49" s="1"/>
    </row>
    <row r="50" spans="1:10" ht="12.75">
      <c r="A50" s="1"/>
      <c r="B50" s="1"/>
      <c r="H50" s="1"/>
      <c r="I50" s="1"/>
      <c r="J50" s="1"/>
    </row>
    <row r="51" spans="1:10" ht="12.75">
      <c r="A51" s="1"/>
      <c r="B51" s="1"/>
      <c r="H51" s="1"/>
      <c r="I51" s="1"/>
      <c r="J51" s="1"/>
    </row>
    <row r="52" spans="1:10" ht="12.75">
      <c r="A52" s="1"/>
      <c r="B52" s="1"/>
      <c r="H52" s="1"/>
      <c r="I52" s="1"/>
      <c r="J52" s="1"/>
    </row>
    <row r="53" spans="1:10" ht="12.75">
      <c r="A53" s="1"/>
      <c r="B53" s="1"/>
      <c r="H53" s="1"/>
      <c r="I53" s="1"/>
      <c r="J53" s="1"/>
    </row>
    <row r="54" spans="1:10" ht="12.75">
      <c r="A54" s="1"/>
      <c r="B54" s="1"/>
      <c r="H54" s="1"/>
      <c r="I54" s="1"/>
      <c r="J54" s="1"/>
    </row>
    <row r="55" spans="1:10" ht="12.75">
      <c r="A55" s="1"/>
      <c r="B55" s="1"/>
      <c r="H55" s="1"/>
      <c r="I55" s="1"/>
      <c r="J55" s="1"/>
    </row>
    <row r="56" spans="1:10" ht="12.75">
      <c r="A56" s="1"/>
      <c r="B56" s="1"/>
      <c r="H56" s="1"/>
      <c r="I56" s="1"/>
      <c r="J56" s="1"/>
    </row>
    <row r="57" spans="1:10" ht="12.75">
      <c r="A57" s="1"/>
      <c r="B57" s="1"/>
      <c r="H57" s="1"/>
      <c r="I57" s="1"/>
      <c r="J57" s="1"/>
    </row>
    <row r="58" spans="1:10" ht="12.75">
      <c r="A58" s="1"/>
      <c r="B58" s="1"/>
      <c r="H58" s="1"/>
      <c r="I58" s="1"/>
      <c r="J58" s="1"/>
    </row>
    <row r="59" spans="1:10" ht="12.75">
      <c r="A59" s="1"/>
      <c r="B59" s="1"/>
      <c r="H59" s="1"/>
      <c r="I59" s="1"/>
      <c r="J59" s="1"/>
    </row>
    <row r="60" spans="8:10" ht="12.75">
      <c r="H60" s="1"/>
      <c r="I60" s="1"/>
      <c r="J60" s="1"/>
    </row>
    <row r="61" spans="8:10" ht="12.75">
      <c r="H61" s="1"/>
      <c r="I61" s="1"/>
      <c r="J61" s="1"/>
    </row>
    <row r="62" spans="8:10" ht="12.75">
      <c r="H62" s="1"/>
      <c r="I62" s="1"/>
      <c r="J62" s="1"/>
    </row>
    <row r="63" spans="8:10" ht="12.75">
      <c r="H63" s="1"/>
      <c r="I63" s="1"/>
      <c r="J63" s="1"/>
    </row>
    <row r="64" spans="8:10" ht="12.75">
      <c r="H64" s="1"/>
      <c r="I64" s="1"/>
      <c r="J64" s="1"/>
    </row>
  </sheetData>
  <mergeCells count="2">
    <mergeCell ref="A2:A3"/>
    <mergeCell ref="E2:G2"/>
  </mergeCells>
  <printOptions/>
  <pageMargins left="0.984251968503937" right="0.35433070866141736" top="0.31496062992125984" bottom="0.35433070866141736" header="0.31496062992125984" footer="0.15748031496062992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79"/>
  <sheetViews>
    <sheetView workbookViewId="0" topLeftCell="A51">
      <selection activeCell="H53" sqref="H53"/>
    </sheetView>
  </sheetViews>
  <sheetFormatPr defaultColWidth="9.00390625" defaultRowHeight="12.75"/>
  <cols>
    <col min="1" max="1" width="57.125" style="0" customWidth="1"/>
    <col min="3" max="3" width="9.25390625" style="0" customWidth="1"/>
    <col min="4" max="4" width="9.00390625" style="0" customWidth="1"/>
    <col min="5" max="5" width="9.25390625" style="0" customWidth="1"/>
    <col min="6" max="6" width="9.00390625" style="0" customWidth="1"/>
  </cols>
  <sheetData>
    <row r="1" ht="12.75" hidden="1"/>
    <row r="2" ht="12.75" hidden="1"/>
    <row r="3" spans="4:6" ht="15.75" thickBot="1">
      <c r="D3" s="2"/>
      <c r="F3" s="61" t="s">
        <v>210</v>
      </c>
    </row>
    <row r="4" spans="1:6" ht="16.5" thickBot="1">
      <c r="A4" s="58" t="s">
        <v>265</v>
      </c>
      <c r="B4" s="58" t="s">
        <v>357</v>
      </c>
      <c r="C4" s="58" t="s">
        <v>308</v>
      </c>
      <c r="D4" s="264" t="s">
        <v>2</v>
      </c>
      <c r="E4" s="264"/>
      <c r="F4" s="265"/>
    </row>
    <row r="5" spans="1:6" ht="16.5" thickBot="1">
      <c r="A5" s="59"/>
      <c r="B5" s="60" t="s">
        <v>209</v>
      </c>
      <c r="C5" s="60" t="s">
        <v>211</v>
      </c>
      <c r="D5" s="131" t="s">
        <v>214</v>
      </c>
      <c r="E5" s="131" t="s">
        <v>218</v>
      </c>
      <c r="F5" s="65" t="s">
        <v>349</v>
      </c>
    </row>
    <row r="6" spans="1:6" ht="24" customHeight="1">
      <c r="A6" s="183" t="s">
        <v>107</v>
      </c>
      <c r="B6" s="209"/>
      <c r="C6" s="209"/>
      <c r="D6" s="209"/>
      <c r="E6" s="210"/>
      <c r="F6" s="211"/>
    </row>
    <row r="7" spans="1:6" ht="23.25" customHeight="1">
      <c r="A7" s="157" t="s">
        <v>119</v>
      </c>
      <c r="B7" s="212"/>
      <c r="C7" s="212"/>
      <c r="D7" s="212"/>
      <c r="E7" s="213"/>
      <c r="F7" s="214"/>
    </row>
    <row r="8" spans="1:6" ht="17.25" customHeight="1">
      <c r="A8" s="158" t="s">
        <v>120</v>
      </c>
      <c r="B8" s="212"/>
      <c r="C8" s="212"/>
      <c r="D8" s="212"/>
      <c r="E8" s="213"/>
      <c r="F8" s="214"/>
    </row>
    <row r="9" spans="1:6" ht="15">
      <c r="A9" s="159" t="s">
        <v>132</v>
      </c>
      <c r="B9" s="212"/>
      <c r="C9" s="212"/>
      <c r="D9" s="212"/>
      <c r="E9" s="213"/>
      <c r="F9" s="214"/>
    </row>
    <row r="10" spans="1:6" ht="17.25" customHeight="1">
      <c r="A10" s="159" t="s">
        <v>133</v>
      </c>
      <c r="B10" s="212"/>
      <c r="C10" s="212"/>
      <c r="D10" s="212"/>
      <c r="E10" s="213"/>
      <c r="F10" s="214"/>
    </row>
    <row r="11" spans="1:6" ht="15">
      <c r="A11" s="159" t="s">
        <v>134</v>
      </c>
      <c r="B11" s="212"/>
      <c r="C11" s="212"/>
      <c r="D11" s="212"/>
      <c r="E11" s="213"/>
      <c r="F11" s="214"/>
    </row>
    <row r="12" spans="1:6" ht="15">
      <c r="A12" s="159" t="s">
        <v>321</v>
      </c>
      <c r="B12" s="212">
        <f>B16+B17+B25+B35</f>
        <v>59.8</v>
      </c>
      <c r="C12" s="212">
        <f>C16+C17+C25+C35</f>
        <v>52.9</v>
      </c>
      <c r="D12" s="212">
        <f>D16+D17+D25+D35</f>
        <v>55.1</v>
      </c>
      <c r="E12" s="212">
        <f>E16+E17+E25+E35</f>
        <v>57.699999999999996</v>
      </c>
      <c r="F12" s="215">
        <f>F16+F17+F25+F35</f>
        <v>60.5</v>
      </c>
    </row>
    <row r="13" spans="1:6" ht="15">
      <c r="A13" s="159" t="s">
        <v>135</v>
      </c>
      <c r="B13" s="212"/>
      <c r="C13" s="212"/>
      <c r="D13" s="212"/>
      <c r="E13" s="212"/>
      <c r="F13" s="215"/>
    </row>
    <row r="14" spans="1:8" ht="15">
      <c r="A14" s="159" t="s">
        <v>136</v>
      </c>
      <c r="B14" s="212"/>
      <c r="C14" s="212"/>
      <c r="D14" s="212"/>
      <c r="E14" s="212"/>
      <c r="F14" s="215"/>
      <c r="H14" s="229"/>
    </row>
    <row r="15" spans="1:6" ht="15">
      <c r="A15" s="159" t="s">
        <v>193</v>
      </c>
      <c r="B15" s="212"/>
      <c r="C15" s="212"/>
      <c r="D15" s="212"/>
      <c r="E15" s="212"/>
      <c r="F15" s="215"/>
    </row>
    <row r="16" spans="1:6" ht="15">
      <c r="A16" s="159" t="s">
        <v>194</v>
      </c>
      <c r="B16" s="212">
        <v>23.7</v>
      </c>
      <c r="C16" s="216">
        <v>21.6</v>
      </c>
      <c r="D16" s="212">
        <v>22.3</v>
      </c>
      <c r="E16" s="212">
        <v>24.4</v>
      </c>
      <c r="F16" s="215">
        <v>26.8</v>
      </c>
    </row>
    <row r="17" spans="1:6" ht="15.75">
      <c r="A17" s="160" t="s">
        <v>137</v>
      </c>
      <c r="B17" s="212">
        <f>B20</f>
        <v>19.3</v>
      </c>
      <c r="C17" s="212">
        <f>C20</f>
        <v>17.7</v>
      </c>
      <c r="D17" s="212">
        <f>D20</f>
        <v>17.8</v>
      </c>
      <c r="E17" s="217">
        <f>E20</f>
        <v>18</v>
      </c>
      <c r="F17" s="215">
        <f>F20</f>
        <v>18.2</v>
      </c>
    </row>
    <row r="18" spans="1:6" ht="15">
      <c r="A18" s="159" t="s">
        <v>138</v>
      </c>
      <c r="B18" s="212"/>
      <c r="C18" s="212"/>
      <c r="D18" s="212"/>
      <c r="E18" s="212"/>
      <c r="F18" s="215"/>
    </row>
    <row r="19" spans="1:6" ht="15">
      <c r="A19" s="159" t="s">
        <v>139</v>
      </c>
      <c r="B19" s="212"/>
      <c r="C19" s="212"/>
      <c r="D19" s="212"/>
      <c r="E19" s="212"/>
      <c r="F19" s="215"/>
    </row>
    <row r="20" spans="1:6" ht="15">
      <c r="A20" s="159" t="s">
        <v>140</v>
      </c>
      <c r="B20" s="212">
        <v>19.3</v>
      </c>
      <c r="C20" s="216">
        <v>17.7</v>
      </c>
      <c r="D20" s="212">
        <v>17.8</v>
      </c>
      <c r="E20" s="217">
        <v>18</v>
      </c>
      <c r="F20" s="215">
        <v>18.2</v>
      </c>
    </row>
    <row r="21" spans="1:6" ht="16.5" customHeight="1">
      <c r="A21" s="160" t="s">
        <v>141</v>
      </c>
      <c r="B21" s="212"/>
      <c r="C21" s="212"/>
      <c r="D21" s="212"/>
      <c r="E21" s="212"/>
      <c r="F21" s="215"/>
    </row>
    <row r="22" spans="1:6" ht="15">
      <c r="A22" s="159" t="s">
        <v>3</v>
      </c>
      <c r="B22" s="212"/>
      <c r="C22" s="212"/>
      <c r="D22" s="212"/>
      <c r="E22" s="212"/>
      <c r="F22" s="215"/>
    </row>
    <row r="23" spans="1:6" ht="29.25" customHeight="1">
      <c r="A23" s="159" t="s">
        <v>142</v>
      </c>
      <c r="B23" s="212"/>
      <c r="C23" s="212"/>
      <c r="D23" s="212"/>
      <c r="E23" s="212"/>
      <c r="F23" s="215"/>
    </row>
    <row r="24" spans="1:6" ht="15">
      <c r="A24" s="159" t="s">
        <v>143</v>
      </c>
      <c r="B24" s="212"/>
      <c r="C24" s="212"/>
      <c r="D24" s="212"/>
      <c r="E24" s="212"/>
      <c r="F24" s="215"/>
    </row>
    <row r="25" spans="1:6" ht="15.75">
      <c r="A25" s="160" t="s">
        <v>314</v>
      </c>
      <c r="B25" s="212">
        <f>B27+B28</f>
        <v>16.8</v>
      </c>
      <c r="C25" s="212">
        <f>C27+C28</f>
        <v>13.6</v>
      </c>
      <c r="D25" s="217">
        <f>D27+D28</f>
        <v>15</v>
      </c>
      <c r="E25" s="212">
        <f>E27+E28</f>
        <v>15.299999999999999</v>
      </c>
      <c r="F25" s="215">
        <f>F27+F28</f>
        <v>15.5</v>
      </c>
    </row>
    <row r="26" spans="1:6" ht="15">
      <c r="A26" s="159" t="s">
        <v>138</v>
      </c>
      <c r="B26" s="212"/>
      <c r="C26" s="212"/>
      <c r="D26" s="212"/>
      <c r="E26" s="212"/>
      <c r="F26" s="215"/>
    </row>
    <row r="27" spans="1:6" ht="15">
      <c r="A27" s="159" t="s">
        <v>144</v>
      </c>
      <c r="B27" s="212">
        <v>3.3</v>
      </c>
      <c r="C27" s="216">
        <v>0.7</v>
      </c>
      <c r="D27" s="217">
        <v>2</v>
      </c>
      <c r="E27" s="212">
        <v>2.1</v>
      </c>
      <c r="F27" s="215">
        <v>2.2</v>
      </c>
    </row>
    <row r="28" spans="1:6" ht="15">
      <c r="A28" s="159" t="s">
        <v>145</v>
      </c>
      <c r="B28" s="212">
        <v>13.5</v>
      </c>
      <c r="C28" s="216">
        <v>12.9</v>
      </c>
      <c r="D28" s="217">
        <v>13</v>
      </c>
      <c r="E28" s="212">
        <v>13.2</v>
      </c>
      <c r="F28" s="215">
        <v>13.3</v>
      </c>
    </row>
    <row r="29" spans="1:6" ht="30">
      <c r="A29" s="159" t="s">
        <v>146</v>
      </c>
      <c r="B29" s="212"/>
      <c r="C29" s="212"/>
      <c r="D29" s="212"/>
      <c r="E29" s="212"/>
      <c r="F29" s="215"/>
    </row>
    <row r="30" spans="1:6" ht="10.5" customHeight="1">
      <c r="A30" s="159"/>
      <c r="B30" s="212"/>
      <c r="C30" s="212"/>
      <c r="D30" s="212"/>
      <c r="E30" s="212"/>
      <c r="F30" s="215"/>
    </row>
    <row r="31" spans="1:6" ht="31.5">
      <c r="A31" s="160" t="s">
        <v>367</v>
      </c>
      <c r="B31" s="212"/>
      <c r="C31" s="212"/>
      <c r="D31" s="212"/>
      <c r="E31" s="212"/>
      <c r="F31" s="215"/>
    </row>
    <row r="32" spans="1:6" ht="15">
      <c r="A32" s="159" t="s">
        <v>135</v>
      </c>
      <c r="B32" s="212"/>
      <c r="C32" s="212"/>
      <c r="D32" s="212"/>
      <c r="E32" s="212"/>
      <c r="F32" s="215"/>
    </row>
    <row r="33" spans="1:6" ht="15">
      <c r="A33" s="159" t="s">
        <v>147</v>
      </c>
      <c r="B33" s="212"/>
      <c r="C33" s="212"/>
      <c r="D33" s="212"/>
      <c r="E33" s="212"/>
      <c r="F33" s="215"/>
    </row>
    <row r="34" spans="1:6" ht="31.5">
      <c r="A34" s="160" t="s">
        <v>148</v>
      </c>
      <c r="B34" s="212"/>
      <c r="C34" s="212"/>
      <c r="D34" s="212"/>
      <c r="E34" s="212"/>
      <c r="F34" s="215"/>
    </row>
    <row r="35" spans="1:6" ht="15">
      <c r="A35" s="161" t="s">
        <v>149</v>
      </c>
      <c r="B35" s="212"/>
      <c r="C35" s="212"/>
      <c r="D35" s="212"/>
      <c r="E35" s="212"/>
      <c r="F35" s="215"/>
    </row>
    <row r="36" spans="1:6" ht="30">
      <c r="A36" s="161" t="s">
        <v>150</v>
      </c>
      <c r="B36" s="212"/>
      <c r="C36" s="212"/>
      <c r="D36" s="212"/>
      <c r="E36" s="212"/>
      <c r="F36" s="215"/>
    </row>
    <row r="37" spans="1:6" ht="12" customHeight="1">
      <c r="A37" s="162"/>
      <c r="B37" s="212"/>
      <c r="C37" s="212"/>
      <c r="D37" s="212"/>
      <c r="E37" s="212"/>
      <c r="F37" s="215"/>
    </row>
    <row r="38" spans="1:6" ht="15.75">
      <c r="A38" s="163" t="s">
        <v>322</v>
      </c>
      <c r="B38" s="212">
        <f>B40+B41</f>
        <v>45.7</v>
      </c>
      <c r="C38" s="212">
        <f>C40+C41</f>
        <v>45.8</v>
      </c>
      <c r="D38" s="217">
        <f>D40+D41</f>
        <v>32.7</v>
      </c>
      <c r="E38" s="217">
        <f>E40+E41</f>
        <v>26</v>
      </c>
      <c r="F38" s="218">
        <f>F40+F41</f>
        <v>25.5</v>
      </c>
    </row>
    <row r="39" spans="1:6" ht="15">
      <c r="A39" s="161" t="s">
        <v>152</v>
      </c>
      <c r="B39" s="212"/>
      <c r="C39" s="212"/>
      <c r="D39" s="212"/>
      <c r="E39" s="212"/>
      <c r="F39" s="215"/>
    </row>
    <row r="40" spans="1:6" ht="15">
      <c r="A40" s="161" t="s">
        <v>153</v>
      </c>
      <c r="B40" s="212">
        <v>20.6</v>
      </c>
      <c r="C40" s="212">
        <v>27.4</v>
      </c>
      <c r="D40" s="217">
        <v>21.8</v>
      </c>
      <c r="E40" s="217">
        <v>15</v>
      </c>
      <c r="F40" s="218">
        <v>14</v>
      </c>
    </row>
    <row r="41" spans="1:6" ht="15">
      <c r="A41" s="161" t="s">
        <v>154</v>
      </c>
      <c r="B41" s="212">
        <v>25.1</v>
      </c>
      <c r="C41" s="217">
        <f>17.8+0.6</f>
        <v>18.400000000000002</v>
      </c>
      <c r="D41" s="212">
        <v>10.9</v>
      </c>
      <c r="E41" s="217">
        <v>11</v>
      </c>
      <c r="F41" s="215">
        <v>11.5</v>
      </c>
    </row>
    <row r="42" spans="1:6" ht="15">
      <c r="A42" s="164" t="s">
        <v>155</v>
      </c>
      <c r="B42" s="212"/>
      <c r="C42" s="212"/>
      <c r="D42" s="212"/>
      <c r="E42" s="212"/>
      <c r="F42" s="215"/>
    </row>
    <row r="43" spans="1:6" ht="30">
      <c r="A43" s="161" t="s">
        <v>151</v>
      </c>
      <c r="B43" s="212"/>
      <c r="C43" s="212"/>
      <c r="D43" s="212"/>
      <c r="E43" s="212"/>
      <c r="F43" s="215"/>
    </row>
    <row r="44" spans="1:6" ht="17.25" customHeight="1">
      <c r="A44" s="160" t="s">
        <v>156</v>
      </c>
      <c r="B44" s="212">
        <f>B12+B38</f>
        <v>105.5</v>
      </c>
      <c r="C44" s="217">
        <f>C12+C38</f>
        <v>98.69999999999999</v>
      </c>
      <c r="D44" s="212">
        <f>D12+D38</f>
        <v>87.80000000000001</v>
      </c>
      <c r="E44" s="212">
        <f>E12+E38</f>
        <v>83.69999999999999</v>
      </c>
      <c r="F44" s="218">
        <f>F12+F38</f>
        <v>86</v>
      </c>
    </row>
    <row r="45" spans="1:6" ht="14.25" customHeight="1">
      <c r="A45" s="159" t="s">
        <v>315</v>
      </c>
      <c r="B45" s="212">
        <f>B47+B48+B49+B50</f>
        <v>192.2</v>
      </c>
      <c r="C45" s="212">
        <f>C47+C48+C49+C50</f>
        <v>112.8</v>
      </c>
      <c r="D45" s="212">
        <f>D47+D48+D49+D50</f>
        <v>98.69999999999999</v>
      </c>
      <c r="E45" s="212">
        <f>E47+E48+E49+E50</f>
        <v>99.7</v>
      </c>
      <c r="F45" s="215">
        <f>F47+F48+F49+F50</f>
        <v>100.7</v>
      </c>
    </row>
    <row r="46" spans="1:6" ht="15" customHeight="1">
      <c r="A46" s="161" t="s">
        <v>320</v>
      </c>
      <c r="B46" s="212"/>
      <c r="C46" s="212"/>
      <c r="D46" s="212"/>
      <c r="E46" s="212"/>
      <c r="F46" s="215"/>
    </row>
    <row r="47" spans="1:6" ht="15.75" customHeight="1">
      <c r="A47" s="165" t="s">
        <v>316</v>
      </c>
      <c r="B47" s="212">
        <v>122.4</v>
      </c>
      <c r="C47" s="212">
        <v>101.2</v>
      </c>
      <c r="D47" s="212">
        <v>96.1</v>
      </c>
      <c r="E47" s="212">
        <v>97.2</v>
      </c>
      <c r="F47" s="215">
        <v>98.2</v>
      </c>
    </row>
    <row r="48" spans="1:6" ht="15" customHeight="1">
      <c r="A48" s="165" t="s">
        <v>317</v>
      </c>
      <c r="B48" s="217">
        <v>67</v>
      </c>
      <c r="C48" s="217">
        <v>9</v>
      </c>
      <c r="D48" s="212"/>
      <c r="E48" s="212"/>
      <c r="F48" s="215"/>
    </row>
    <row r="49" spans="1:6" ht="17.25" customHeight="1">
      <c r="A49" s="165" t="s">
        <v>318</v>
      </c>
      <c r="B49" s="212">
        <v>2.6</v>
      </c>
      <c r="C49" s="212">
        <v>2.6</v>
      </c>
      <c r="D49" s="212">
        <v>2.6</v>
      </c>
      <c r="E49" s="212">
        <v>2.5</v>
      </c>
      <c r="F49" s="215">
        <v>2.5</v>
      </c>
    </row>
    <row r="50" spans="1:6" ht="15" customHeight="1">
      <c r="A50" s="165" t="s">
        <v>324</v>
      </c>
      <c r="B50" s="212">
        <v>0.2</v>
      </c>
      <c r="C50" s="212"/>
      <c r="D50" s="212"/>
      <c r="E50" s="212"/>
      <c r="F50" s="215"/>
    </row>
    <row r="51" spans="1:6" ht="17.25" customHeight="1">
      <c r="A51" s="160" t="s">
        <v>319</v>
      </c>
      <c r="B51" s="219">
        <f>B44+B45</f>
        <v>297.7</v>
      </c>
      <c r="C51" s="219">
        <f>C44+C45</f>
        <v>211.5</v>
      </c>
      <c r="D51" s="219">
        <f>D44+D45</f>
        <v>186.5</v>
      </c>
      <c r="E51" s="219">
        <f>E44+E45</f>
        <v>183.39999999999998</v>
      </c>
      <c r="F51" s="220">
        <f>F44+F45</f>
        <v>186.7</v>
      </c>
    </row>
    <row r="52" spans="1:6" ht="15">
      <c r="A52" s="159"/>
      <c r="B52" s="212"/>
      <c r="C52" s="212"/>
      <c r="D52" s="212"/>
      <c r="E52" s="212"/>
      <c r="F52" s="215"/>
    </row>
    <row r="53" spans="1:6" ht="18.75">
      <c r="A53" s="166" t="s">
        <v>368</v>
      </c>
      <c r="B53" s="212"/>
      <c r="C53" s="212"/>
      <c r="D53" s="212"/>
      <c r="E53" s="212"/>
      <c r="F53" s="215"/>
    </row>
    <row r="54" spans="1:6" ht="15" customHeight="1">
      <c r="A54" s="159" t="s">
        <v>157</v>
      </c>
      <c r="B54" s="212"/>
      <c r="C54" s="212"/>
      <c r="D54" s="212"/>
      <c r="E54" s="212"/>
      <c r="F54" s="215"/>
    </row>
    <row r="55" spans="1:6" ht="15" customHeight="1">
      <c r="A55" s="159" t="s">
        <v>323</v>
      </c>
      <c r="B55" s="212"/>
      <c r="C55" s="212"/>
      <c r="D55" s="212"/>
      <c r="E55" s="212"/>
      <c r="F55" s="215"/>
    </row>
    <row r="56" spans="1:6" ht="15">
      <c r="A56" s="159" t="s">
        <v>158</v>
      </c>
      <c r="B56" s="212"/>
      <c r="C56" s="212"/>
      <c r="D56" s="212"/>
      <c r="E56" s="212"/>
      <c r="F56" s="215"/>
    </row>
    <row r="57" spans="1:6" ht="15" customHeight="1">
      <c r="A57" s="159" t="s">
        <v>159</v>
      </c>
      <c r="B57" s="212"/>
      <c r="C57" s="212"/>
      <c r="D57" s="212"/>
      <c r="E57" s="212"/>
      <c r="F57" s="215"/>
    </row>
    <row r="58" spans="1:6" ht="15" customHeight="1">
      <c r="A58" s="159" t="s">
        <v>160</v>
      </c>
      <c r="B58" s="212"/>
      <c r="C58" s="212"/>
      <c r="D58" s="212"/>
      <c r="E58" s="212"/>
      <c r="F58" s="215"/>
    </row>
    <row r="59" spans="1:6" ht="15" customHeight="1">
      <c r="A59" s="159" t="s">
        <v>161</v>
      </c>
      <c r="B59" s="212"/>
      <c r="C59" s="212"/>
      <c r="D59" s="212"/>
      <c r="E59" s="212"/>
      <c r="F59" s="215"/>
    </row>
    <row r="60" spans="1:6" ht="15" customHeight="1">
      <c r="A60" s="159" t="s">
        <v>162</v>
      </c>
      <c r="B60" s="212"/>
      <c r="C60" s="212"/>
      <c r="D60" s="212"/>
      <c r="E60" s="212"/>
      <c r="F60" s="215"/>
    </row>
    <row r="61" spans="1:6" ht="15">
      <c r="A61" s="159" t="s">
        <v>163</v>
      </c>
      <c r="B61" s="212"/>
      <c r="C61" s="212"/>
      <c r="D61" s="212"/>
      <c r="E61" s="212"/>
      <c r="F61" s="215"/>
    </row>
    <row r="62" spans="1:6" ht="15">
      <c r="A62" s="159" t="s">
        <v>164</v>
      </c>
      <c r="B62" s="212">
        <v>45.7</v>
      </c>
      <c r="C62" s="216">
        <v>63.1</v>
      </c>
      <c r="D62" s="212">
        <v>52.3</v>
      </c>
      <c r="E62" s="212">
        <v>51.1</v>
      </c>
      <c r="F62" s="215">
        <v>54.3</v>
      </c>
    </row>
    <row r="63" spans="1:6" ht="30">
      <c r="A63" s="159" t="s">
        <v>165</v>
      </c>
      <c r="B63" s="212"/>
      <c r="C63" s="216"/>
      <c r="D63" s="212"/>
      <c r="E63" s="212"/>
      <c r="F63" s="215"/>
    </row>
    <row r="64" spans="1:6" ht="15">
      <c r="A64" s="159" t="s">
        <v>166</v>
      </c>
      <c r="B64" s="212"/>
      <c r="C64" s="216"/>
      <c r="D64" s="212"/>
      <c r="E64" s="212"/>
      <c r="F64" s="215"/>
    </row>
    <row r="65" spans="1:6" ht="30">
      <c r="A65" s="161" t="s">
        <v>167</v>
      </c>
      <c r="B65" s="212">
        <v>0.2</v>
      </c>
      <c r="C65" s="216">
        <v>4.6</v>
      </c>
      <c r="D65" s="212">
        <v>2.8</v>
      </c>
      <c r="E65" s="212">
        <v>2.6</v>
      </c>
      <c r="F65" s="215">
        <v>2.9</v>
      </c>
    </row>
    <row r="66" spans="1:6" ht="15">
      <c r="A66" s="161" t="s">
        <v>168</v>
      </c>
      <c r="B66" s="217">
        <v>9.5</v>
      </c>
      <c r="C66" s="216">
        <v>19.3</v>
      </c>
      <c r="D66" s="217">
        <v>1</v>
      </c>
      <c r="E66" s="212">
        <v>0.2</v>
      </c>
      <c r="F66" s="215">
        <v>0.2</v>
      </c>
    </row>
    <row r="67" spans="1:6" ht="15">
      <c r="A67" s="161" t="s">
        <v>169</v>
      </c>
      <c r="B67" s="212">
        <v>190.4</v>
      </c>
      <c r="C67" s="216">
        <v>141.3</v>
      </c>
      <c r="D67" s="212">
        <v>93.7</v>
      </c>
      <c r="E67" s="212">
        <v>91.7</v>
      </c>
      <c r="F67" s="215">
        <v>90.9</v>
      </c>
    </row>
    <row r="68" spans="1:6" ht="15">
      <c r="A68" s="161" t="s">
        <v>170</v>
      </c>
      <c r="B68" s="216"/>
      <c r="C68" s="216"/>
      <c r="D68" s="212"/>
      <c r="E68" s="212"/>
      <c r="F68" s="215"/>
    </row>
    <row r="69" spans="1:6" ht="45" customHeight="1">
      <c r="A69" s="159" t="s">
        <v>171</v>
      </c>
      <c r="B69" s="216">
        <f>SUM(B71:B74)</f>
        <v>29.9</v>
      </c>
      <c r="C69" s="216">
        <f>SUM(C71:C74)</f>
        <v>40.4</v>
      </c>
      <c r="D69" s="212">
        <f>SUM(D71:D74)</f>
        <v>33.800000000000004</v>
      </c>
      <c r="E69" s="212">
        <f>SUM(E71:E74)</f>
        <v>34.9</v>
      </c>
      <c r="F69" s="215">
        <f>SUM(F71:F74)</f>
        <v>35.5</v>
      </c>
    </row>
    <row r="70" spans="1:6" ht="14.25" customHeight="1">
      <c r="A70" s="159" t="s">
        <v>172</v>
      </c>
      <c r="B70" s="212"/>
      <c r="C70" s="216"/>
      <c r="D70" s="212"/>
      <c r="E70" s="212"/>
      <c r="F70" s="215"/>
    </row>
    <row r="71" spans="1:6" ht="15">
      <c r="A71" s="159" t="s">
        <v>325</v>
      </c>
      <c r="B71" s="212">
        <v>6.1</v>
      </c>
      <c r="C71" s="216">
        <v>7.7</v>
      </c>
      <c r="D71" s="212">
        <v>7.7</v>
      </c>
      <c r="E71" s="212">
        <v>7.7</v>
      </c>
      <c r="F71" s="215">
        <v>7.7</v>
      </c>
    </row>
    <row r="72" spans="1:6" ht="14.25" customHeight="1">
      <c r="A72" s="159" t="s">
        <v>173</v>
      </c>
      <c r="B72" s="212">
        <v>17.2</v>
      </c>
      <c r="C72" s="221">
        <v>22</v>
      </c>
      <c r="D72" s="212">
        <v>17.3</v>
      </c>
      <c r="E72" s="217">
        <v>18</v>
      </c>
      <c r="F72" s="218">
        <v>18</v>
      </c>
    </row>
    <row r="73" spans="1:6" ht="15">
      <c r="A73" s="159" t="s">
        <v>174</v>
      </c>
      <c r="B73" s="212">
        <v>5.3</v>
      </c>
      <c r="C73" s="216">
        <v>8.7</v>
      </c>
      <c r="D73" s="212">
        <v>6.1</v>
      </c>
      <c r="E73" s="212">
        <v>6.1</v>
      </c>
      <c r="F73" s="215">
        <v>6.1</v>
      </c>
    </row>
    <row r="74" spans="1:6" ht="15">
      <c r="A74" s="159" t="s">
        <v>175</v>
      </c>
      <c r="B74" s="212">
        <v>1.3</v>
      </c>
      <c r="C74" s="221">
        <v>2</v>
      </c>
      <c r="D74" s="212">
        <v>2.7</v>
      </c>
      <c r="E74" s="212">
        <v>3.1</v>
      </c>
      <c r="F74" s="215">
        <v>3.7</v>
      </c>
    </row>
    <row r="75" spans="1:6" ht="15">
      <c r="A75" s="161" t="s">
        <v>176</v>
      </c>
      <c r="B75" s="212">
        <v>3.5</v>
      </c>
      <c r="C75" s="212">
        <f>1.6</f>
        <v>1.6</v>
      </c>
      <c r="D75" s="212">
        <v>2.9</v>
      </c>
      <c r="E75" s="212">
        <v>2.9</v>
      </c>
      <c r="F75" s="215">
        <v>2.9</v>
      </c>
    </row>
    <row r="76" spans="1:6" ht="15.75">
      <c r="A76" s="167" t="s">
        <v>177</v>
      </c>
      <c r="B76" s="219">
        <f>B62+B65+B66+B67+B69+B75</f>
        <v>279.2</v>
      </c>
      <c r="C76" s="219">
        <f>C62+C65+C66+C67+C69+C75</f>
        <v>270.3</v>
      </c>
      <c r="D76" s="219">
        <f>D62+D65+D66+D67+D69+D75</f>
        <v>186.50000000000003</v>
      </c>
      <c r="E76" s="219">
        <f>E62+E65+E66+E67+E69+E75</f>
        <v>183.40000000000003</v>
      </c>
      <c r="F76" s="220">
        <f>F62+F65+F66+F67+F69+F75</f>
        <v>186.70000000000002</v>
      </c>
    </row>
    <row r="77" spans="1:6" ht="30.75" thickBot="1">
      <c r="A77" s="168" t="s">
        <v>178</v>
      </c>
      <c r="B77" s="222">
        <f>B51-B76</f>
        <v>18.5</v>
      </c>
      <c r="C77" s="222">
        <f>C51-C76</f>
        <v>-58.80000000000001</v>
      </c>
      <c r="D77" s="223">
        <f>D51-D76</f>
        <v>0</v>
      </c>
      <c r="E77" s="223">
        <f>E51-E76</f>
        <v>0</v>
      </c>
      <c r="F77" s="224">
        <f>F51-F76</f>
        <v>0</v>
      </c>
    </row>
    <row r="78" ht="11.25" customHeight="1">
      <c r="A78" s="3"/>
    </row>
    <row r="79" spans="1:6" ht="27" customHeight="1">
      <c r="A79" s="274" t="s">
        <v>369</v>
      </c>
      <c r="B79" s="274"/>
      <c r="C79" s="274"/>
      <c r="D79" s="274"/>
      <c r="E79" s="274"/>
      <c r="F79" s="274"/>
    </row>
  </sheetData>
  <mergeCells count="2">
    <mergeCell ref="D4:F4"/>
    <mergeCell ref="A79:F79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6"/>
  <sheetViews>
    <sheetView workbookViewId="0" topLeftCell="A1">
      <selection activeCell="I16" sqref="I16"/>
    </sheetView>
  </sheetViews>
  <sheetFormatPr defaultColWidth="9.00390625" defaultRowHeight="12.75"/>
  <cols>
    <col min="1" max="1" width="43.00390625" style="0" customWidth="1"/>
    <col min="2" max="2" width="14.25390625" style="23" customWidth="1"/>
    <col min="3" max="3" width="9.25390625" style="0" customWidth="1"/>
    <col min="4" max="4" width="9.75390625" style="0" customWidth="1"/>
    <col min="5" max="5" width="9.625" style="0" customWidth="1"/>
    <col min="6" max="6" width="9.25390625" style="0" customWidth="1"/>
    <col min="7" max="7" width="9.375" style="0" customWidth="1"/>
  </cols>
  <sheetData>
    <row r="1" ht="15.75" thickBot="1">
      <c r="G1" s="2"/>
    </row>
    <row r="2" spans="1:7" ht="18" customHeight="1" thickBot="1">
      <c r="A2" s="62" t="s">
        <v>265</v>
      </c>
      <c r="B2" s="68" t="s">
        <v>370</v>
      </c>
      <c r="C2" s="58" t="s">
        <v>357</v>
      </c>
      <c r="D2" s="58" t="s">
        <v>308</v>
      </c>
      <c r="E2" s="264" t="s">
        <v>2</v>
      </c>
      <c r="F2" s="264"/>
      <c r="G2" s="265"/>
    </row>
    <row r="3" spans="1:7" ht="16.5" customHeight="1" thickBot="1">
      <c r="A3" s="67"/>
      <c r="B3" s="69" t="s">
        <v>9</v>
      </c>
      <c r="C3" s="60" t="s">
        <v>209</v>
      </c>
      <c r="D3" s="60" t="s">
        <v>211</v>
      </c>
      <c r="E3" s="131" t="s">
        <v>214</v>
      </c>
      <c r="F3" s="131" t="s">
        <v>218</v>
      </c>
      <c r="G3" s="65" t="s">
        <v>349</v>
      </c>
    </row>
    <row r="4" spans="1:7" ht="21" customHeight="1">
      <c r="A4" s="181" t="s">
        <v>108</v>
      </c>
      <c r="B4" s="6"/>
      <c r="C4" s="26"/>
      <c r="D4" s="3"/>
      <c r="E4" s="26"/>
      <c r="F4" s="26"/>
      <c r="G4" s="89"/>
    </row>
    <row r="5" spans="1:7" ht="30">
      <c r="A5" s="169" t="s">
        <v>216</v>
      </c>
      <c r="B5" s="174" t="s">
        <v>212</v>
      </c>
      <c r="C5" s="35">
        <v>5450</v>
      </c>
      <c r="D5" s="35">
        <v>5480</v>
      </c>
      <c r="E5" s="35">
        <v>5520</v>
      </c>
      <c r="F5" s="90">
        <v>5550</v>
      </c>
      <c r="G5" s="90">
        <v>5600</v>
      </c>
    </row>
    <row r="6" spans="1:7" ht="45">
      <c r="A6" s="170" t="s">
        <v>236</v>
      </c>
      <c r="B6" s="174" t="s">
        <v>212</v>
      </c>
      <c r="C6" s="34">
        <v>3210</v>
      </c>
      <c r="D6" s="34">
        <v>3400</v>
      </c>
      <c r="E6" s="34">
        <v>3480</v>
      </c>
      <c r="F6" s="91">
        <v>3560</v>
      </c>
      <c r="G6" s="91">
        <v>3600</v>
      </c>
    </row>
    <row r="7" spans="1:7" ht="30" customHeight="1">
      <c r="A7" s="175" t="s">
        <v>330</v>
      </c>
      <c r="B7" s="174"/>
      <c r="C7" s="35"/>
      <c r="D7" s="35"/>
      <c r="E7" s="35"/>
      <c r="F7" s="90"/>
      <c r="G7" s="90"/>
    </row>
    <row r="8" spans="1:7" ht="15">
      <c r="A8" s="171" t="s">
        <v>326</v>
      </c>
      <c r="B8" s="174"/>
      <c r="C8" s="123">
        <v>1629</v>
      </c>
      <c r="D8" s="123">
        <v>1684</v>
      </c>
      <c r="E8" s="123">
        <v>1715</v>
      </c>
      <c r="F8" s="124">
        <v>1715</v>
      </c>
      <c r="G8" s="124">
        <v>1725</v>
      </c>
    </row>
    <row r="9" spans="1:7" ht="28.5">
      <c r="A9" s="171" t="s">
        <v>327</v>
      </c>
      <c r="B9" s="174"/>
      <c r="C9" s="123">
        <v>177</v>
      </c>
      <c r="D9" s="123">
        <v>180</v>
      </c>
      <c r="E9" s="123">
        <v>180</v>
      </c>
      <c r="F9" s="124">
        <v>180</v>
      </c>
      <c r="G9" s="124">
        <v>183</v>
      </c>
    </row>
    <row r="10" spans="1:7" ht="15">
      <c r="A10" s="171" t="s">
        <v>328</v>
      </c>
      <c r="B10" s="174"/>
      <c r="C10" s="123">
        <v>67</v>
      </c>
      <c r="D10" s="123">
        <v>63</v>
      </c>
      <c r="E10" s="123">
        <v>64</v>
      </c>
      <c r="F10" s="124">
        <v>65</v>
      </c>
      <c r="G10" s="124">
        <v>67</v>
      </c>
    </row>
    <row r="11" spans="1:7" ht="15">
      <c r="A11" s="171" t="s">
        <v>329</v>
      </c>
      <c r="B11" s="174"/>
      <c r="C11" s="123">
        <v>27</v>
      </c>
      <c r="D11" s="123">
        <v>21</v>
      </c>
      <c r="E11" s="123">
        <v>22</v>
      </c>
      <c r="F11" s="124">
        <v>25</v>
      </c>
      <c r="G11" s="124">
        <v>30</v>
      </c>
    </row>
    <row r="12" spans="1:7" ht="15">
      <c r="A12" s="171" t="s">
        <v>331</v>
      </c>
      <c r="B12" s="174"/>
      <c r="C12" s="123">
        <v>333</v>
      </c>
      <c r="D12" s="123">
        <v>374</v>
      </c>
      <c r="E12" s="123">
        <v>396</v>
      </c>
      <c r="F12" s="124">
        <v>470</v>
      </c>
      <c r="G12" s="124">
        <v>475</v>
      </c>
    </row>
    <row r="13" spans="1:7" ht="28.5">
      <c r="A13" s="171" t="s">
        <v>332</v>
      </c>
      <c r="B13" s="174"/>
      <c r="C13" s="123">
        <v>294</v>
      </c>
      <c r="D13" s="123">
        <v>289</v>
      </c>
      <c r="E13" s="123">
        <v>290</v>
      </c>
      <c r="F13" s="124">
        <v>290</v>
      </c>
      <c r="G13" s="124">
        <v>295</v>
      </c>
    </row>
    <row r="14" spans="1:7" ht="28.5">
      <c r="A14" s="171" t="s">
        <v>333</v>
      </c>
      <c r="B14" s="174"/>
      <c r="C14" s="123">
        <v>621</v>
      </c>
      <c r="D14" s="123">
        <v>719</v>
      </c>
      <c r="E14" s="123">
        <v>740</v>
      </c>
      <c r="F14" s="124">
        <v>742</v>
      </c>
      <c r="G14" s="124">
        <v>750</v>
      </c>
    </row>
    <row r="15" spans="1:7" ht="15">
      <c r="A15" s="171" t="s">
        <v>343</v>
      </c>
      <c r="B15" s="174"/>
      <c r="C15" s="123">
        <v>62</v>
      </c>
      <c r="D15" s="123">
        <v>70</v>
      </c>
      <c r="E15" s="123">
        <v>73</v>
      </c>
      <c r="F15" s="124">
        <v>73</v>
      </c>
      <c r="G15" s="124">
        <v>75</v>
      </c>
    </row>
    <row r="16" spans="1:7" ht="30.75" customHeight="1">
      <c r="A16" s="172" t="s">
        <v>235</v>
      </c>
      <c r="B16" s="174" t="s">
        <v>4</v>
      </c>
      <c r="C16" s="101">
        <v>0.38</v>
      </c>
      <c r="D16" s="101">
        <v>0.25</v>
      </c>
      <c r="E16" s="101">
        <v>0.25</v>
      </c>
      <c r="F16" s="176">
        <v>0.25</v>
      </c>
      <c r="G16" s="176">
        <v>0.25</v>
      </c>
    </row>
    <row r="17" spans="1:7" ht="60">
      <c r="A17" s="172" t="s">
        <v>204</v>
      </c>
      <c r="B17" s="174" t="s">
        <v>212</v>
      </c>
      <c r="C17" s="101">
        <v>871</v>
      </c>
      <c r="D17" s="101">
        <v>850</v>
      </c>
      <c r="E17" s="101">
        <v>900</v>
      </c>
      <c r="F17" s="176">
        <v>950</v>
      </c>
      <c r="G17" s="176">
        <v>1000</v>
      </c>
    </row>
    <row r="18" spans="1:7" ht="60">
      <c r="A18" s="172" t="s">
        <v>198</v>
      </c>
      <c r="B18" s="174" t="s">
        <v>212</v>
      </c>
      <c r="C18" s="101">
        <v>90</v>
      </c>
      <c r="D18" s="101">
        <v>60</v>
      </c>
      <c r="E18" s="101">
        <v>62</v>
      </c>
      <c r="F18" s="176">
        <v>64</v>
      </c>
      <c r="G18" s="176">
        <v>63</v>
      </c>
    </row>
    <row r="19" spans="1:7" ht="47.25" customHeight="1">
      <c r="A19" s="172" t="s">
        <v>237</v>
      </c>
      <c r="B19" s="174" t="s">
        <v>208</v>
      </c>
      <c r="C19" s="101">
        <v>132</v>
      </c>
      <c r="D19" s="101">
        <v>137</v>
      </c>
      <c r="E19" s="101">
        <v>137</v>
      </c>
      <c r="F19" s="176">
        <v>140</v>
      </c>
      <c r="G19" s="176">
        <v>145</v>
      </c>
    </row>
    <row r="20" spans="1:7" ht="17.25" customHeight="1">
      <c r="A20" s="172" t="s">
        <v>221</v>
      </c>
      <c r="B20" s="174" t="s">
        <v>109</v>
      </c>
      <c r="C20" s="46"/>
      <c r="D20" s="46"/>
      <c r="E20" s="46"/>
      <c r="F20" s="92"/>
      <c r="G20" s="92"/>
    </row>
    <row r="21" spans="1:7" ht="15" customHeight="1">
      <c r="A21" s="172" t="s">
        <v>222</v>
      </c>
      <c r="B21" s="174"/>
      <c r="C21" s="46"/>
      <c r="D21" s="46"/>
      <c r="E21" s="46"/>
      <c r="F21" s="92"/>
      <c r="G21" s="92"/>
    </row>
    <row r="22" spans="1:7" ht="16.5" customHeight="1">
      <c r="A22" s="172" t="s">
        <v>110</v>
      </c>
      <c r="B22" s="174" t="s">
        <v>109</v>
      </c>
      <c r="C22" s="46"/>
      <c r="D22" s="46"/>
      <c r="E22" s="46"/>
      <c r="F22" s="92"/>
      <c r="G22" s="92"/>
    </row>
    <row r="23" spans="1:7" ht="15" customHeight="1">
      <c r="A23" s="172" t="s">
        <v>5</v>
      </c>
      <c r="B23" s="174" t="s">
        <v>109</v>
      </c>
      <c r="C23" s="46"/>
      <c r="D23" s="46"/>
      <c r="E23" s="46"/>
      <c r="F23" s="92"/>
      <c r="G23" s="92"/>
    </row>
    <row r="24" spans="1:7" ht="12.75" customHeight="1">
      <c r="A24" s="172"/>
      <c r="B24" s="174"/>
      <c r="C24" s="46"/>
      <c r="D24" s="46"/>
      <c r="E24" s="46"/>
      <c r="F24" s="92"/>
      <c r="G24" s="46"/>
    </row>
    <row r="25" spans="1:9" ht="28.5" customHeight="1">
      <c r="A25" s="172" t="s">
        <v>111</v>
      </c>
      <c r="B25" s="88" t="s">
        <v>220</v>
      </c>
      <c r="C25" s="101">
        <v>931.8</v>
      </c>
      <c r="D25" s="105">
        <v>1020</v>
      </c>
      <c r="E25" s="105">
        <v>1120</v>
      </c>
      <c r="F25" s="177">
        <v>1240</v>
      </c>
      <c r="G25" s="178">
        <v>1380</v>
      </c>
      <c r="H25" s="127"/>
      <c r="I25" s="1"/>
    </row>
    <row r="26" spans="1:7" ht="29.25" customHeight="1">
      <c r="A26" s="172" t="s">
        <v>112</v>
      </c>
      <c r="B26" s="88" t="s">
        <v>220</v>
      </c>
      <c r="C26" s="101"/>
      <c r="D26" s="101"/>
      <c r="E26" s="101"/>
      <c r="F26" s="176"/>
      <c r="G26" s="179"/>
    </row>
    <row r="27" spans="1:7" ht="31.5" customHeight="1" thickBot="1">
      <c r="A27" s="173" t="s">
        <v>344</v>
      </c>
      <c r="B27" s="76" t="s">
        <v>117</v>
      </c>
      <c r="C27" s="134">
        <v>24190.5</v>
      </c>
      <c r="D27" s="134">
        <v>25000</v>
      </c>
      <c r="E27" s="134">
        <v>26800</v>
      </c>
      <c r="F27" s="180">
        <v>29000</v>
      </c>
      <c r="G27" s="180">
        <v>32000</v>
      </c>
    </row>
    <row r="28" spans="1:2" ht="15">
      <c r="A28" s="3"/>
      <c r="B28" s="6"/>
    </row>
    <row r="29" spans="1:2" ht="15.75">
      <c r="A29" s="22"/>
      <c r="B29" s="6"/>
    </row>
    <row r="30" spans="1:2" ht="15">
      <c r="A30" s="3"/>
      <c r="B30" s="6"/>
    </row>
    <row r="31" spans="1:2" ht="15">
      <c r="A31" s="8"/>
      <c r="B31" s="6"/>
    </row>
    <row r="32" spans="1:2" ht="15">
      <c r="A32" s="8"/>
      <c r="B32" s="6"/>
    </row>
    <row r="33" ht="15">
      <c r="B33" s="6"/>
    </row>
    <row r="34" spans="1:2" ht="15">
      <c r="A34" s="3"/>
      <c r="B34" s="6"/>
    </row>
    <row r="35" spans="1:2" ht="15">
      <c r="A35" s="3"/>
      <c r="B35" s="6"/>
    </row>
    <row r="36" spans="1:2" ht="15">
      <c r="A36" s="10"/>
      <c r="B36" s="6"/>
    </row>
    <row r="37" spans="1:2" ht="15">
      <c r="A37" s="3"/>
      <c r="B37" s="6"/>
    </row>
    <row r="38" spans="1:2" ht="15">
      <c r="A38" s="3"/>
      <c r="B38" s="6"/>
    </row>
    <row r="39" spans="1:2" ht="15">
      <c r="A39" s="3"/>
      <c r="B39" s="6"/>
    </row>
    <row r="40" spans="1:2" ht="15">
      <c r="A40" s="3"/>
      <c r="B40" s="6"/>
    </row>
    <row r="41" spans="1:2" ht="15">
      <c r="A41" s="3"/>
      <c r="B41" s="6"/>
    </row>
    <row r="42" spans="1:2" ht="15">
      <c r="A42" s="3"/>
      <c r="B42" s="6"/>
    </row>
    <row r="43" spans="1:2" ht="15">
      <c r="A43" s="9"/>
      <c r="B43" s="6"/>
    </row>
    <row r="44" spans="1:2" ht="12.75">
      <c r="A44" s="1"/>
      <c r="B44" s="12"/>
    </row>
    <row r="45" spans="1:2" ht="15">
      <c r="A45" s="7"/>
      <c r="B45" s="6"/>
    </row>
    <row r="61" spans="1:2" ht="15">
      <c r="A61" s="3"/>
      <c r="B61" s="6"/>
    </row>
    <row r="62" spans="1:2" ht="15">
      <c r="A62" s="3"/>
      <c r="B62" s="6"/>
    </row>
    <row r="63" spans="1:2" ht="15">
      <c r="A63" s="1"/>
      <c r="B63" s="6"/>
    </row>
    <row r="64" spans="1:2" ht="15">
      <c r="A64" s="3"/>
      <c r="B64" s="6"/>
    </row>
    <row r="65" spans="1:2" ht="15">
      <c r="A65" s="3"/>
      <c r="B65" s="6"/>
    </row>
    <row r="66" spans="1:2" ht="12.75">
      <c r="A66" s="1"/>
      <c r="B66" s="12"/>
    </row>
    <row r="67" spans="1:2" ht="12.75">
      <c r="A67" s="1"/>
      <c r="B67" s="12"/>
    </row>
    <row r="68" spans="1:2" ht="12.75">
      <c r="A68" s="1"/>
      <c r="B68" s="12"/>
    </row>
    <row r="69" spans="1:2" ht="12.75">
      <c r="A69" s="1"/>
      <c r="B69" s="12"/>
    </row>
    <row r="70" spans="1:2" ht="12.75">
      <c r="A70" s="1"/>
      <c r="B70" s="12"/>
    </row>
    <row r="71" spans="1:2" ht="12.75">
      <c r="A71" s="1"/>
      <c r="B71" s="12"/>
    </row>
    <row r="72" spans="1:2" ht="12.75">
      <c r="A72" s="1"/>
      <c r="B72" s="12"/>
    </row>
    <row r="73" spans="1:2" ht="12.75">
      <c r="A73" s="1"/>
      <c r="B73" s="12"/>
    </row>
    <row r="74" spans="1:2" ht="12.75">
      <c r="A74" s="1"/>
      <c r="B74" s="12"/>
    </row>
    <row r="75" spans="1:2" ht="12.75">
      <c r="A75" s="1"/>
      <c r="B75" s="12"/>
    </row>
    <row r="76" spans="1:2" ht="12.75">
      <c r="A76" s="1"/>
      <c r="B76" s="12"/>
    </row>
    <row r="77" spans="1:2" ht="12.75">
      <c r="A77" s="1"/>
      <c r="B77" s="12"/>
    </row>
    <row r="78" spans="1:2" ht="12.75">
      <c r="A78" s="1"/>
      <c r="B78" s="12"/>
    </row>
    <row r="79" spans="1:2" ht="12.75">
      <c r="A79" s="1"/>
      <c r="B79" s="12"/>
    </row>
    <row r="80" spans="1:2" ht="12.75">
      <c r="A80" s="1"/>
      <c r="B80" s="12"/>
    </row>
    <row r="81" spans="1:2" ht="12.75">
      <c r="A81" s="1"/>
      <c r="B81" s="12"/>
    </row>
    <row r="82" spans="1:2" ht="12.75">
      <c r="A82" s="1"/>
      <c r="B82" s="12"/>
    </row>
    <row r="83" spans="1:2" ht="12.75">
      <c r="A83" s="1"/>
      <c r="B83" s="12"/>
    </row>
    <row r="84" spans="1:2" ht="12.75">
      <c r="A84" s="1"/>
      <c r="B84" s="12"/>
    </row>
    <row r="85" spans="1:2" ht="12.75">
      <c r="A85" s="1"/>
      <c r="B85" s="12"/>
    </row>
    <row r="86" spans="1:2" ht="12.75">
      <c r="A86" s="1"/>
      <c r="B86" s="12"/>
    </row>
    <row r="87" spans="1:2" ht="12.75">
      <c r="A87" s="1"/>
      <c r="B87" s="12"/>
    </row>
    <row r="88" spans="1:2" ht="12.75">
      <c r="A88" s="1"/>
      <c r="B88" s="12"/>
    </row>
    <row r="89" spans="1:2" ht="12.75">
      <c r="A89" s="1"/>
      <c r="B89" s="12"/>
    </row>
    <row r="90" spans="1:2" ht="12.75">
      <c r="A90" s="1"/>
      <c r="B90" s="12"/>
    </row>
    <row r="91" spans="1:2" ht="12.75">
      <c r="A91" s="1"/>
      <c r="B91" s="12"/>
    </row>
    <row r="92" spans="1:2" ht="12.75">
      <c r="A92" s="1"/>
      <c r="B92" s="12"/>
    </row>
    <row r="93" spans="1:2" ht="12.75">
      <c r="A93" s="1"/>
      <c r="B93" s="12"/>
    </row>
    <row r="94" spans="1:2" ht="12.75">
      <c r="A94" s="1"/>
      <c r="B94" s="12"/>
    </row>
    <row r="95" spans="1:2" ht="12.75">
      <c r="A95" s="1"/>
      <c r="B95" s="12"/>
    </row>
    <row r="96" spans="1:2" ht="12.75">
      <c r="A96" s="1"/>
      <c r="B96" s="12"/>
    </row>
    <row r="97" spans="1:2" ht="12.75">
      <c r="A97" s="1"/>
      <c r="B97" s="12"/>
    </row>
    <row r="98" spans="1:2" ht="12.75">
      <c r="A98" s="1"/>
      <c r="B98" s="12"/>
    </row>
    <row r="99" spans="1:2" ht="12.75">
      <c r="A99" s="1"/>
      <c r="B99" s="12"/>
    </row>
    <row r="100" spans="1:2" ht="12.75">
      <c r="A100" s="1"/>
      <c r="B100" s="12"/>
    </row>
    <row r="101" spans="1:2" ht="12.75">
      <c r="A101" s="1"/>
      <c r="B101" s="12"/>
    </row>
    <row r="102" spans="1:2" ht="12.75">
      <c r="A102" s="1"/>
      <c r="B102" s="12"/>
    </row>
    <row r="103" spans="1:2" ht="12.75">
      <c r="A103" s="1"/>
      <c r="B103" s="12"/>
    </row>
    <row r="104" spans="1:2" ht="12.75">
      <c r="A104" s="1"/>
      <c r="B104" s="12"/>
    </row>
    <row r="105" spans="1:2" ht="12.75">
      <c r="A105" s="1"/>
      <c r="B105" s="12"/>
    </row>
    <row r="106" spans="1:2" ht="12.75">
      <c r="A106" s="1"/>
      <c r="B106" s="12"/>
    </row>
    <row r="107" spans="1:2" ht="12.75">
      <c r="A107" s="1"/>
      <c r="B107" s="12"/>
    </row>
    <row r="108" spans="1:2" ht="12.75">
      <c r="A108" s="1"/>
      <c r="B108" s="12"/>
    </row>
    <row r="109" spans="1:2" ht="12.75">
      <c r="A109" s="1"/>
      <c r="B109" s="12"/>
    </row>
    <row r="110" spans="1:2" ht="12.75">
      <c r="A110" s="1"/>
      <c r="B110" s="12"/>
    </row>
    <row r="111" spans="1:2" ht="12.75">
      <c r="A111" s="1"/>
      <c r="B111" s="12"/>
    </row>
    <row r="112" spans="1:2" ht="12.75">
      <c r="A112" s="1"/>
      <c r="B112" s="12"/>
    </row>
    <row r="113" spans="1:2" ht="12.75">
      <c r="A113" s="1"/>
      <c r="B113" s="12"/>
    </row>
    <row r="114" spans="1:2" ht="12.75">
      <c r="A114" s="1"/>
      <c r="B114" s="12"/>
    </row>
    <row r="115" spans="1:2" ht="12.75">
      <c r="A115" s="1"/>
      <c r="B115" s="12"/>
    </row>
    <row r="116" spans="1:2" ht="12.75">
      <c r="A116" s="1"/>
      <c r="B116" s="12"/>
    </row>
    <row r="117" spans="1:2" ht="12.75">
      <c r="A117" s="1"/>
      <c r="B117" s="12"/>
    </row>
    <row r="118" spans="1:2" ht="12.75">
      <c r="A118" s="1"/>
      <c r="B118" s="12"/>
    </row>
    <row r="119" spans="1:2" ht="12.75">
      <c r="A119" s="1"/>
      <c r="B119" s="12"/>
    </row>
    <row r="120" spans="1:2" ht="12.75">
      <c r="A120" s="1"/>
      <c r="B120" s="12"/>
    </row>
    <row r="121" spans="1:2" ht="12.75">
      <c r="A121" s="1"/>
      <c r="B121" s="12"/>
    </row>
    <row r="122" spans="1:2" ht="12.75">
      <c r="A122" s="1"/>
      <c r="B122" s="12"/>
    </row>
    <row r="123" spans="1:2" ht="12.75">
      <c r="A123" s="1"/>
      <c r="B123" s="12"/>
    </row>
    <row r="124" spans="1:2" ht="12.75">
      <c r="A124" s="1"/>
      <c r="B124" s="12"/>
    </row>
    <row r="125" spans="1:2" ht="12.75">
      <c r="A125" s="1"/>
      <c r="B125" s="12"/>
    </row>
    <row r="126" spans="1:2" ht="12.75">
      <c r="A126" s="1"/>
      <c r="B126" s="12"/>
    </row>
    <row r="127" spans="1:2" ht="12.75">
      <c r="A127" s="1"/>
      <c r="B127" s="12"/>
    </row>
    <row r="128" spans="1:2" ht="12.75">
      <c r="A128" s="1"/>
      <c r="B128" s="12"/>
    </row>
    <row r="129" spans="1:2" ht="12.75">
      <c r="A129" s="1"/>
      <c r="B129" s="12"/>
    </row>
    <row r="130" spans="1:2" ht="12.75">
      <c r="A130" s="1"/>
      <c r="B130" s="12"/>
    </row>
    <row r="131" spans="1:2" ht="12.75">
      <c r="A131" s="1"/>
      <c r="B131" s="12"/>
    </row>
    <row r="132" spans="1:2" ht="12.75">
      <c r="A132" s="1"/>
      <c r="B132" s="12"/>
    </row>
    <row r="133" spans="1:2" ht="12.75">
      <c r="A133" s="1"/>
      <c r="B133" s="12"/>
    </row>
    <row r="134" spans="1:2" ht="12.75">
      <c r="A134" s="1"/>
      <c r="B134" s="12"/>
    </row>
    <row r="135" spans="1:2" ht="12.75">
      <c r="A135" s="1"/>
      <c r="B135" s="12"/>
    </row>
    <row r="136" spans="1:2" ht="12.75">
      <c r="A136" s="1"/>
      <c r="B136" s="12"/>
    </row>
    <row r="137" spans="1:2" ht="12.75">
      <c r="A137" s="1"/>
      <c r="B137" s="12"/>
    </row>
    <row r="138" spans="1:2" ht="12.75">
      <c r="A138" s="1"/>
      <c r="B138" s="12"/>
    </row>
    <row r="139" spans="1:2" ht="12.75">
      <c r="A139" s="1"/>
      <c r="B139" s="12"/>
    </row>
    <row r="140" spans="1:2" ht="12.75">
      <c r="A140" s="1"/>
      <c r="B140" s="12"/>
    </row>
    <row r="141" spans="1:2" ht="12.75">
      <c r="A141" s="1"/>
      <c r="B141" s="12"/>
    </row>
    <row r="142" spans="1:2" ht="12.75">
      <c r="A142" s="1"/>
      <c r="B142" s="12"/>
    </row>
    <row r="143" spans="1:2" ht="12.75">
      <c r="A143" s="1"/>
      <c r="B143" s="12"/>
    </row>
    <row r="144" spans="1:2" ht="12.75">
      <c r="A144" s="1"/>
      <c r="B144" s="12"/>
    </row>
    <row r="145" spans="1:2" ht="12.75">
      <c r="A145" s="1"/>
      <c r="B145" s="12"/>
    </row>
    <row r="146" spans="1:2" ht="12.75">
      <c r="A146" s="1"/>
      <c r="B146" s="12"/>
    </row>
  </sheetData>
  <mergeCells count="1">
    <mergeCell ref="E2:G2"/>
  </mergeCells>
  <printOptions/>
  <pageMargins left="0.984251968503937" right="0.4330708661417323" top="0.31496062992125984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Экономика</cp:lastModifiedBy>
  <cp:lastPrinted>2011-08-29T07:41:57Z</cp:lastPrinted>
  <dcterms:created xsi:type="dcterms:W3CDTF">2002-05-08T07:52:30Z</dcterms:created>
  <dcterms:modified xsi:type="dcterms:W3CDTF">2011-08-29T08:04:04Z</dcterms:modified>
  <cp:category/>
  <cp:version/>
  <cp:contentType/>
  <cp:contentStatus/>
</cp:coreProperties>
</file>