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7740" tabRatio="658" activeTab="0"/>
  </bookViews>
  <sheets>
    <sheet name="Переч мероприят" sheetId="1" r:id="rId1"/>
    <sheet name="переч планир результ" sheetId="2" r:id="rId2"/>
    <sheet name="Лист3" sheetId="3" r:id="rId3"/>
  </sheets>
  <definedNames>
    <definedName name="_xlnm.Print_Area" localSheetId="0">'Переч мероприят'!$A$1:$J$73</definedName>
    <definedName name="_xlnm.Print_Area" localSheetId="1">'переч планир результ'!$A$1:$I$113</definedName>
  </definedNames>
  <calcPr fullCalcOnLoad="1" refMode="R1C1"/>
</workbook>
</file>

<file path=xl/comments2.xml><?xml version="1.0" encoding="utf-8"?>
<comments xmlns="http://schemas.openxmlformats.org/spreadsheetml/2006/main">
  <authors>
    <author>AV</author>
  </authors>
  <commentList>
    <comment ref="A137" authorId="0">
      <text>
        <r>
          <rPr>
            <b/>
            <sz val="8"/>
            <rFont val="Tahoma"/>
            <family val="0"/>
          </rPr>
          <t>AV: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<sst xmlns="http://schemas.openxmlformats.org/spreadsheetml/2006/main" count="462" uniqueCount="199">
  <si>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</si>
  <si>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</si>
  <si>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</si>
  <si>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</si>
  <si>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изменения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</si>
  <si>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</si>
  <si>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</si>
  <si>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</si>
  <si>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</si>
  <si>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</si>
  <si>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</si>
  <si>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</si>
  <si>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 xml:space="preserve">другие      </t>
  </si>
  <si>
    <t>МО Сертолово</t>
  </si>
  <si>
    <t>источники</t>
  </si>
  <si>
    <t>1.1</t>
  </si>
  <si>
    <t>чел.</t>
  </si>
  <si>
    <t>1.2</t>
  </si>
  <si>
    <t>Организация и проведение фестиваля, посвященного Дню Молодежи</t>
  </si>
  <si>
    <t>1.3</t>
  </si>
  <si>
    <t>1.4</t>
  </si>
  <si>
    <t xml:space="preserve">Организация и проведения мероприятий, посвященных Дню студента </t>
  </si>
  <si>
    <t>1.5</t>
  </si>
  <si>
    <t>ед.</t>
  </si>
  <si>
    <t>1.6</t>
  </si>
  <si>
    <t>Организация  экскурсий для детей и молодежи</t>
  </si>
  <si>
    <t>1.7</t>
  </si>
  <si>
    <t>1.8</t>
  </si>
  <si>
    <t>Итого по задаче 1:</t>
  </si>
  <si>
    <t>2.1</t>
  </si>
  <si>
    <t>2.2</t>
  </si>
  <si>
    <t xml:space="preserve">Организация мероприятий по чествованию активной молодежи по итогам года </t>
  </si>
  <si>
    <t>2.3</t>
  </si>
  <si>
    <t>2.4</t>
  </si>
  <si>
    <t>3.1</t>
  </si>
  <si>
    <t>Организация и проведение мероприятий с молодыми людьми с ограниченными возможностями</t>
  </si>
  <si>
    <t>Организация и проведение экскурсии для молодых людей с ограниченными возможностями</t>
  </si>
  <si>
    <t>4.1</t>
  </si>
  <si>
    <t>4.3</t>
  </si>
  <si>
    <t>Итого по задаче 4:</t>
  </si>
  <si>
    <t>5.1</t>
  </si>
  <si>
    <t>Мероприятия по поддержке молодежных инициатив и лидерского потенциала молодежи</t>
  </si>
  <si>
    <t>5.2</t>
  </si>
  <si>
    <t>5.3</t>
  </si>
  <si>
    <t>5.4</t>
  </si>
  <si>
    <t>Итого по задаче 5:</t>
  </si>
  <si>
    <t>6.1</t>
  </si>
  <si>
    <t xml:space="preserve">Организация временного трудоустройства подростков и молодежи </t>
  </si>
  <si>
    <t>6.2</t>
  </si>
  <si>
    <t>Содержание недвижимого и особо ценного движимого имущества</t>
  </si>
  <si>
    <t>Итого по Программе:</t>
  </si>
  <si>
    <t>Руководитель Программы:</t>
  </si>
  <si>
    <t>Управляющий делами администрации МО Сертолово</t>
  </si>
  <si>
    <t>И.Л.Левин</t>
  </si>
  <si>
    <t>ПЕРЕЧЕНЬ</t>
  </si>
  <si>
    <t>Наименование мероприятия</t>
  </si>
  <si>
    <t>Источники финансирования</t>
  </si>
  <si>
    <t>Срок исполнения</t>
  </si>
  <si>
    <t>Всего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</si>
  <si>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</si>
  <si>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</si>
  <si>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</si>
  <si>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(тыс. руб.)</t>
  </si>
  <si>
    <t>Организация и проведение муниципального  конкурса "А ну-ка, парни" ко Дню Защитника Отечества</t>
  </si>
  <si>
    <t>бюджет МО Сертолово</t>
  </si>
  <si>
    <t>Отдел местного самоуправления администрации МО Сертолово</t>
  </si>
  <si>
    <t xml:space="preserve">Профилактика наркомании в подростковой среде </t>
  </si>
  <si>
    <t>Итого по разделу 1:</t>
  </si>
  <si>
    <t>Стипендия Главы МО Сертолово</t>
  </si>
  <si>
    <t xml:space="preserve">Популяризация молодежных инициатив, стимулирование молодежной активности. Развитие творческих способностей детей и подростков </t>
  </si>
  <si>
    <t>Организация участия детских, подростковых и молодежных коллективов в районных, областных, всероссийских фестивалях, смотрах, конкурсах, выставках, карнавалах, зарницах, олимпиадах и др. мероприятиях различного уровня</t>
  </si>
  <si>
    <t>Повышение социальной активности людей с ограниченными возможностями</t>
  </si>
  <si>
    <t>Итого по разделу 3:</t>
  </si>
  <si>
    <t>4.2</t>
  </si>
  <si>
    <t>Организация и проведение мероприятия «Мама, папа, я – дружная семья»</t>
  </si>
  <si>
    <t>Организация и проведение конкурса среди молодых мам   «Наша мама – самая лучшая!»</t>
  </si>
  <si>
    <t>Итого по разделу 4:</t>
  </si>
  <si>
    <t xml:space="preserve">Мероприятия по  организации досуга детей, подростков и молодежи мкр. Черная Речка </t>
  </si>
  <si>
    <t>Итого по разделу 5:</t>
  </si>
  <si>
    <t>Итого по разделу 6:</t>
  </si>
  <si>
    <t>Повышение социальной активности молодежи, обмен опытом с другими творческими молодежными объединениями</t>
  </si>
  <si>
    <t>2014-2016</t>
  </si>
  <si>
    <t xml:space="preserve">Организация мероприятий по досуговой занятости   детей и подростков  (экскурсии, походы, слеты и  т.д.) </t>
  </si>
  <si>
    <t>Организация и проведение мероприятия посвященного Дню инвалида</t>
  </si>
  <si>
    <t>Организация и проведение социальных городских акций</t>
  </si>
  <si>
    <t>Организация и проведение мероприятия по вручению паспортов</t>
  </si>
  <si>
    <t>Организация и проведение мероприятия "Парад калясок"</t>
  </si>
  <si>
    <t>6.3</t>
  </si>
  <si>
    <t xml:space="preserve">№ п/п  </t>
  </si>
  <si>
    <t>Организация и проведение акции "Обелиск"</t>
  </si>
  <si>
    <t>МАУ "Сертоловское КСЦ "Спектр"</t>
  </si>
  <si>
    <t>Организация и проведение акции "Блокадный хлеб Ленинграда"</t>
  </si>
  <si>
    <t>Организация и проведение акции "Россия - Беларусь, единая история, единое будущее"</t>
  </si>
  <si>
    <t>Организация и проведение мероприятия  "День призывника"</t>
  </si>
  <si>
    <t>Профилактика правонарушений и асоциального поведения в подростковой среде</t>
  </si>
  <si>
    <t>Итого по разделу 2:</t>
  </si>
  <si>
    <t>Повышение социальной активности людей с ограниченными возможности</t>
  </si>
  <si>
    <t>2014  г.</t>
  </si>
  <si>
    <t>2015г.</t>
  </si>
  <si>
    <t>2016  г.</t>
  </si>
  <si>
    <t>Организация и проведение мероприятий по профилактике ПАВ,противоправных действий в подростковой среде</t>
  </si>
  <si>
    <t>Организация и проведение мероприятия по организации работы профилактике правонарушений и ассоциального поведения в подростковой среде</t>
  </si>
  <si>
    <t>Мероприятия по развитию туризма</t>
  </si>
  <si>
    <t>Организация и проведение  военно-патриотической игры "Зарница"</t>
  </si>
  <si>
    <t xml:space="preserve">Организация и проведение мероприятий по работе с молодыми семьями </t>
  </si>
  <si>
    <t>Организация и проведение мастер-классов, творческих мастерских, флешмобов</t>
  </si>
  <si>
    <r>
      <t xml:space="preserve">Раздел 2.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 интеллектуального и творческого развития детей, подростков и молодежи</t>
    </r>
  </si>
  <si>
    <t>5.5</t>
  </si>
  <si>
    <t>Количество участников</t>
  </si>
  <si>
    <t>Количество мероприятий</t>
  </si>
  <si>
    <t>Количество экскурсий</t>
  </si>
  <si>
    <t>Организация и проведение  праздничного новогоднего представления для детей с 1 года до 5 лет</t>
  </si>
  <si>
    <t>Количествоучастников</t>
  </si>
  <si>
    <t> Количество мероприятий</t>
  </si>
  <si>
    <t>Количество охваченых мероприятий</t>
  </si>
  <si>
    <t>Количество объектов</t>
  </si>
  <si>
    <r>
      <t>МЕРОПРИЯТИЙ ПО РЕАЛИЗАЦИИ МУНИЦИПАЛЬНОЙ  ПРОГРАММЫ</t>
    </r>
    <r>
      <rPr>
        <b/>
        <sz val="11"/>
        <rFont val="Times New Roman"/>
        <family val="1"/>
      </rPr>
      <t xml:space="preserve">  </t>
    </r>
  </si>
  <si>
    <t>«Молодое поколение на 2014-2016 гг.»</t>
  </si>
  <si>
    <t>АДРЕСНЫЙ ПЕРЕЧЕНЬ ОБЪЕКТОВ</t>
  </si>
  <si>
    <t xml:space="preserve">КАПИТАЛЬНЫХ ВЛОЖЕНИЙ МУНИЦИПАЛЬНОЙ ПРОГРАММЫ 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</si>
  <si>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</si>
  <si>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</si>
  <si>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</si>
  <si>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</si>
  <si>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</si>
  <si>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</si>
  <si>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</t>
  </si>
  <si>
    <t>в ценах  года начала реализации  программы, тыс.руб.</t>
  </si>
  <si>
    <t>в том числе по годам</t>
  </si>
  <si>
    <t>2014г.</t>
  </si>
  <si>
    <t>2016г.</t>
  </si>
  <si>
    <t>Раздел 1.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</si>
  <si>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Оснащение улиц, проездов города Сертолово специализированным оборудованием системы видеонаблюдения (адресный перечень будет уточнен после утверждения проектно-сметной документации)</t>
  </si>
  <si>
    <t xml:space="preserve"> -</t>
  </si>
  <si>
    <t>муниципальная</t>
  </si>
  <si>
    <t xml:space="preserve">Оснащение улиц города Сертолово специализированным оборудованием системы звукового оповещенияЗаречная 11/2,Заречная 2,Заречная 3,Ветеранов 11/2,Ларина 6,Школьная 6/1,Сосновая 3а,Молодежная 6,Молодежная 4,Сосновая 4,Молодцова 5,Молодцова 11,Кленовая 7/2.Кленовая 3,Центральная 8/2,Молодцова 13,Молодцова 1,
</t>
  </si>
  <si>
    <t>2014-1018</t>
  </si>
  <si>
    <t>постановление №444 от 31.10.2013</t>
  </si>
  <si>
    <t>Итого по разделу:</t>
  </si>
  <si>
    <t>Руководитель программы:</t>
  </si>
  <si>
    <t xml:space="preserve">Заместитель главы администрации 
по жилищно-коммунальному хозяйству                                                                                                                                 С.В.Белевич  </t>
  </si>
  <si>
    <t xml:space="preserve">Приложение №1 к муниципальной программе муниципального образования Сертолово
Всеволожского муниципального района Ленинградской области «Молодое поколение на 2014-2016 гг.»
</t>
  </si>
  <si>
    <r>
      <t xml:space="preserve">Раздел 1.  </t>
    </r>
    <r>
      <rPr>
        <b/>
        <sz val="11"/>
        <color indexed="8"/>
        <rFont val="Times New Roman"/>
        <family val="1"/>
      </rPr>
      <t>Создание условий для организации досуга, отдыха и занятости молодежи</t>
    </r>
  </si>
  <si>
    <t>Профилактика асоциального поведения в молодежной среде</t>
  </si>
  <si>
    <t>Повышение  социальной активности молодежи</t>
  </si>
  <si>
    <t>3.2</t>
  </si>
  <si>
    <t>3.3</t>
  </si>
  <si>
    <t>Стимулирование активной деятельности молодежи</t>
  </si>
  <si>
    <t>Стимулирование молодежной активности. Развитие творческих способностей детей и подростков</t>
  </si>
  <si>
    <t>1.9</t>
  </si>
  <si>
    <t>1.10</t>
  </si>
  <si>
    <t>1.11</t>
  </si>
  <si>
    <t>1.12</t>
  </si>
  <si>
    <t>1.13</t>
  </si>
  <si>
    <t>бюджет  МО Сертолово</t>
  </si>
  <si>
    <r>
      <t xml:space="preserve">Раздел  4.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института молодой семьи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формирование в сознании молодых граждан уважения к семейным ценностям</t>
    </r>
  </si>
  <si>
    <t>4.4</t>
  </si>
  <si>
    <t>4.5</t>
  </si>
  <si>
    <t>5.6</t>
  </si>
  <si>
    <t>5.7</t>
  </si>
  <si>
    <t>Раздел 6.  Развитие и укрепление материально-технической базы отрасли «Молодежная политика»</t>
  </si>
  <si>
    <t xml:space="preserve">Организация эстафет  </t>
  </si>
  <si>
    <t>Итого по задаче 3:</t>
  </si>
  <si>
    <t>повышение уровня гражданского и военно-патриотического воспитания молодежи</t>
  </si>
  <si>
    <t>повышение уровня  военно-патриотического воспитания молодежи</t>
  </si>
  <si>
    <t>повышение уровня гражданского  воспитания молодежи</t>
  </si>
  <si>
    <t>Формирование семейной культуры, укрепление статуса молодой семьи</t>
  </si>
  <si>
    <t xml:space="preserve">Раздел 5.  Поддержка молодежных инициатив и реализация лидерского потенциала молодежи, профилактика асоциального поведения в молодежной среде </t>
  </si>
  <si>
    <t>повышение деловой и социальной активности молодежи</t>
  </si>
  <si>
    <t xml:space="preserve">Приобретение сувенирной и памятной атрибутики </t>
  </si>
  <si>
    <t>обеспечение проведения мероприятий программы</t>
  </si>
  <si>
    <t>Количество специалистов</t>
  </si>
  <si>
    <t>ед</t>
  </si>
  <si>
    <t xml:space="preserve">ПЕРЕЧЕНЬ ПЛАНИРУЕМЫХ РЕЗУЛЬТАТОВ РЕАЛИЗАЦИИ МУНИЦИПАЛЬНОЙ  ПРОГРАММЫ </t>
  </si>
  <si>
    <t>Повышение уровня занятости молодежи</t>
  </si>
  <si>
    <t xml:space="preserve">Формирование активной жизненной позиции в молодежной среде. </t>
  </si>
  <si>
    <t xml:space="preserve"> Формирование активной жизненной позиции в молодежной среде. Приобретение практических навыков в твеорческой деятельности</t>
  </si>
  <si>
    <t>Приобретение практических навыков в творческой деятельности</t>
  </si>
  <si>
    <t>Повышение уровня физического воспитания</t>
  </si>
  <si>
    <t>ПРИЛОЖЕНИЕ №1</t>
  </si>
  <si>
    <t>к постановлению администрации</t>
  </si>
  <si>
    <t>Содержание недвижимого и особо ценного движимого имущества и содержание имущества, числящегося на балансовых счетах учреждения</t>
  </si>
  <si>
    <t>бюджет</t>
  </si>
  <si>
    <t>Задача 1. Создание условий для организации досуга, отдыха и занятости молодежи</t>
  </si>
  <si>
    <t>Задача 2. Поддержска интеллектуального и творческого развития детей, подростков и молодежи</t>
  </si>
  <si>
    <t>Итого по задаче 2:</t>
  </si>
  <si>
    <t>Задача 4. Поддержска института молодой семьи, формирование в сознании молодых граждан уважения к семейным ценностям</t>
  </si>
  <si>
    <t>Задача 5. Поддержка молодежных инициатив и реализация лидерского потенциала молодежи, профилактика асоциального поведения в молодежной среде</t>
  </si>
  <si>
    <t>Задача 6. Развитие и укрепление материально-технической базы отрасли "Молодежная политика"</t>
  </si>
  <si>
    <t>Итого по задаче 6:</t>
  </si>
  <si>
    <t>Задача 3. Поддержка молодых людей с ограниченными возможностями</t>
  </si>
  <si>
    <t>«Молодое поколение МО Сертолово на 2014-2016 годы»</t>
  </si>
  <si>
    <t xml:space="preserve">Организация и проведение муниципальных конкурсов, выставок, олимпиад,викторин,мастер-классов,творческих мастерских,литературных гостинных и др. </t>
  </si>
  <si>
    <t xml:space="preserve"> </t>
  </si>
  <si>
    <r>
      <t xml:space="preserve">Приложение № 1 к программе        </t>
    </r>
    <r>
      <rPr>
        <sz val="10"/>
        <rFont val="Times New Roman"/>
        <family val="1"/>
      </rPr>
      <t xml:space="preserve">                                               </t>
    </r>
  </si>
  <si>
    <t>Приобретение инвентаря и обеспечение мероприятий по досуговой занятости детей и молодежи реквизитами и расходными материалами</t>
  </si>
  <si>
    <t xml:space="preserve">70 человек </t>
  </si>
  <si>
    <t>от 26.12.2014 г. № 560</t>
  </si>
  <si>
    <t xml:space="preserve"> ПРИЛОЖЕНИЕ №2                                                                       к постановлению администрации  МО Сертолово                                            от 26.12.2014 г. № 560                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</si>
</sst>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_р_._-;\-* #,##0.0_р_._-;_-* \-?_р_._-;_-@_-"/>
    <numFmt numFmtId="173" formatCode="0.0"/>
    <numFmt numFmtId="174" formatCode="0.000"/>
    <numFmt numFmtId="175" formatCode="_-* #,##0.0_р_._-;\-* #,##0.0_р_._-;_-* &quot;-&quot;?_р_._-;_-@_-"/>
    <numFmt numFmtId="176" formatCode="[$-FC19]d\ mmmm\ yyyy\ &quot;г.&quot;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\ _р_._-;\-* #,##0.0\ _р_._-;_-* &quot;-&quot;?\ _р_._-;_-@_-"/>
    <numFmt numFmtId="183" formatCode="#,##0.00_р_."/>
    <numFmt numFmtId="184" formatCode="#,##0.00&quot;р.&quot;"/>
    <numFmt numFmtId="185" formatCode="#,##0.0_р_."/>
  </numFmts>
  <fonts count="58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73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73" fontId="2" fillId="0" borderId="0" xfId="0" applyNumberFormat="1" applyFont="1" applyBorder="1" applyAlignment="1">
      <alignment vertical="top" wrapText="1"/>
    </xf>
    <xf numFmtId="0" fontId="11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Font="1" applyBorder="1" applyAlignment="1">
      <alignment horizontal="left" vertical="top"/>
    </xf>
    <xf numFmtId="49" fontId="4" fillId="0" borderId="15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172" fontId="12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 indent="2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49" fontId="9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top" wrapText="1"/>
    </xf>
    <xf numFmtId="0" fontId="13" fillId="0" borderId="12" xfId="0" applyFont="1" applyBorder="1" applyAlignment="1">
      <alignment horizontal="left" wrapText="1"/>
    </xf>
    <xf numFmtId="172" fontId="3" fillId="0" borderId="12" xfId="0" applyNumberFormat="1" applyFont="1" applyBorder="1" applyAlignment="1">
      <alignment horizontal="left" wrapText="1"/>
    </xf>
    <xf numFmtId="0" fontId="12" fillId="0" borderId="12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177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vertical="top" wrapText="1"/>
    </xf>
    <xf numFmtId="0" fontId="12" fillId="0" borderId="15" xfId="0" applyFont="1" applyBorder="1" applyAlignment="1">
      <alignment/>
    </xf>
    <xf numFmtId="173" fontId="12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/>
    </xf>
    <xf numFmtId="173" fontId="12" fillId="0" borderId="15" xfId="0" applyNumberFormat="1" applyFont="1" applyBorder="1" applyAlignment="1">
      <alignment/>
    </xf>
    <xf numFmtId="177" fontId="12" fillId="0" borderId="1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15" fillId="0" borderId="15" xfId="0" applyFont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173" fontId="6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3" fontId="4" fillId="0" borderId="15" xfId="0" applyNumberFormat="1" applyFont="1" applyBorder="1" applyAlignment="1">
      <alignment horizontal="center" vertical="top" wrapText="1"/>
    </xf>
    <xf numFmtId="173" fontId="6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2" fontId="4" fillId="0" borderId="15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left"/>
    </xf>
    <xf numFmtId="172" fontId="4" fillId="0" borderId="19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172" fontId="12" fillId="0" borderId="15" xfId="0" applyNumberFormat="1" applyFont="1" applyBorder="1" applyAlignment="1">
      <alignment horizontal="center" vertical="top" wrapText="1"/>
    </xf>
    <xf numFmtId="172" fontId="12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3" fontId="0" fillId="0" borderId="0" xfId="0" applyNumberFormat="1" applyAlignment="1">
      <alignment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49" fontId="4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left" vertical="top" wrapText="1"/>
    </xf>
    <xf numFmtId="173" fontId="2" fillId="0" borderId="15" xfId="0" applyNumberFormat="1" applyFont="1" applyBorder="1" applyAlignment="1">
      <alignment horizontal="left" vertical="center"/>
    </xf>
    <xf numFmtId="173" fontId="2" fillId="0" borderId="15" xfId="0" applyNumberFormat="1" applyFont="1" applyBorder="1" applyAlignment="1">
      <alignment horizontal="left" vertical="center" wrapText="1"/>
    </xf>
    <xf numFmtId="173" fontId="6" fillId="0" borderId="15" xfId="0" applyNumberFormat="1" applyFont="1" applyBorder="1" applyAlignment="1">
      <alignment/>
    </xf>
    <xf numFmtId="0" fontId="0" fillId="0" borderId="15" xfId="0" applyBorder="1" applyAlignment="1">
      <alignment horizontal="left" vertical="top"/>
    </xf>
    <xf numFmtId="185" fontId="4" fillId="0" borderId="15" xfId="0" applyNumberFormat="1" applyFont="1" applyBorder="1" applyAlignment="1">
      <alignment horizontal="center" vertical="center" wrapText="1"/>
    </xf>
    <xf numFmtId="185" fontId="4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173" fontId="4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wrapText="1"/>
    </xf>
    <xf numFmtId="0" fontId="4" fillId="0" borderId="15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center" wrapText="1"/>
    </xf>
    <xf numFmtId="0" fontId="2" fillId="0" borderId="22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wrapText="1"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72" fontId="4" fillId="0" borderId="19" xfId="0" applyNumberFormat="1" applyFont="1" applyBorder="1" applyAlignment="1">
      <alignment horizontal="center" vertical="top" wrapText="1"/>
    </xf>
    <xf numFmtId="172" fontId="4" fillId="0" borderId="17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top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2" fontId="4" fillId="0" borderId="19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11" fillId="0" borderId="15" xfId="0" applyFont="1" applyBorder="1" applyAlignment="1">
      <alignment horizontal="left" vertical="top" wrapText="1"/>
    </xf>
    <xf numFmtId="172" fontId="4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26" xfId="0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="90" zoomScaleNormal="90" zoomScalePageLayoutView="0" workbookViewId="0" topLeftCell="A1">
      <selection activeCell="O8" sqref="O8"/>
    </sheetView>
  </sheetViews>
  <sheetFormatPr defaultColWidth="9.00390625" defaultRowHeight="12.75"/>
  <cols>
    <col min="1" max="1" width="5.00390625" style="0" customWidth="1"/>
    <col min="2" max="2" width="29.375" style="0" customWidth="1"/>
    <col min="3" max="3" width="11.75390625" style="0" customWidth="1"/>
    <col min="6" max="6" width="10.625" style="0" customWidth="1"/>
    <col min="7" max="7" width="8.00390625" style="0" customWidth="1"/>
    <col min="8" max="8" width="8.125" style="0" customWidth="1"/>
    <col min="9" max="9" width="15.00390625" style="0" customWidth="1"/>
    <col min="10" max="10" width="24.125" style="69" customWidth="1"/>
    <col min="11" max="11" width="0" style="0" hidden="1" customWidth="1"/>
  </cols>
  <sheetData>
    <row r="1" spans="1:13" ht="18.75">
      <c r="A1" s="9"/>
      <c r="D1" s="9"/>
      <c r="E1" s="9"/>
      <c r="F1" s="9"/>
      <c r="G1" s="140" t="s">
        <v>179</v>
      </c>
      <c r="H1" s="140"/>
      <c r="I1" s="140"/>
      <c r="J1" s="140"/>
      <c r="L1" s="10"/>
      <c r="M1" s="11"/>
    </row>
    <row r="2" spans="1:13" ht="18.75">
      <c r="A2" s="9"/>
      <c r="D2" s="9"/>
      <c r="E2" s="9"/>
      <c r="F2" s="9"/>
      <c r="G2" s="140" t="s">
        <v>180</v>
      </c>
      <c r="H2" s="141"/>
      <c r="I2" s="141"/>
      <c r="J2" s="141"/>
      <c r="L2" s="10"/>
      <c r="M2" s="11"/>
    </row>
    <row r="3" spans="1:13" ht="18.75">
      <c r="A3" s="9"/>
      <c r="D3" s="9"/>
      <c r="E3" s="9"/>
      <c r="F3" s="9"/>
      <c r="G3" s="107" t="s">
        <v>197</v>
      </c>
      <c r="H3" s="72"/>
      <c r="I3" s="72"/>
      <c r="J3" s="108"/>
      <c r="L3" s="10"/>
      <c r="M3" s="11"/>
    </row>
    <row r="4" spans="1:13" ht="12.75" customHeight="1">
      <c r="A4" s="142" t="s">
        <v>54</v>
      </c>
      <c r="B4" s="142"/>
      <c r="C4" s="142"/>
      <c r="D4" s="142"/>
      <c r="E4" s="142"/>
      <c r="F4" s="142"/>
      <c r="G4" s="142"/>
      <c r="H4" s="142"/>
      <c r="I4" s="142"/>
      <c r="J4" s="142"/>
      <c r="L4" s="10"/>
      <c r="M4" s="11"/>
    </row>
    <row r="5" spans="1:13" ht="14.25" customHeight="1">
      <c r="A5" s="142" t="s">
        <v>116</v>
      </c>
      <c r="B5" s="142"/>
      <c r="C5" s="142"/>
      <c r="D5" s="142"/>
      <c r="E5" s="142"/>
      <c r="F5" s="142"/>
      <c r="G5" s="142"/>
      <c r="H5" s="142"/>
      <c r="I5" s="142"/>
      <c r="J5" s="142"/>
      <c r="L5" s="10"/>
      <c r="M5" s="11"/>
    </row>
    <row r="6" spans="1:13" ht="12.75" customHeight="1">
      <c r="A6" s="138" t="s">
        <v>191</v>
      </c>
      <c r="B6" s="138"/>
      <c r="C6" s="138"/>
      <c r="D6" s="138"/>
      <c r="E6" s="138"/>
      <c r="F6" s="138"/>
      <c r="G6" s="138"/>
      <c r="H6" s="138"/>
      <c r="I6" s="138"/>
      <c r="J6" s="138"/>
      <c r="L6" s="10"/>
      <c r="M6" s="11"/>
    </row>
    <row r="7" spans="12:13" ht="12.75">
      <c r="L7" s="10"/>
      <c r="M7" s="11"/>
    </row>
    <row r="8" spans="1:13" ht="30.75" customHeight="1">
      <c r="A8" s="139" t="s">
        <v>88</v>
      </c>
      <c r="B8" s="152" t="s">
        <v>55</v>
      </c>
      <c r="C8" s="139" t="s">
        <v>56</v>
      </c>
      <c r="D8" s="139" t="s">
        <v>57</v>
      </c>
      <c r="E8" s="119" t="s">
        <v>58</v>
      </c>
      <c r="F8" s="139" t="s">
        <v>59</v>
      </c>
      <c r="G8" s="139"/>
      <c r="H8" s="139"/>
      <c r="I8" s="139" t="s">
        <v>60</v>
      </c>
      <c r="J8" s="145" t="s">
        <v>61</v>
      </c>
      <c r="L8" s="10"/>
      <c r="M8" s="11"/>
    </row>
    <row r="9" spans="1:13" ht="29.25" customHeight="1">
      <c r="A9" s="139"/>
      <c r="B9" s="152"/>
      <c r="C9" s="139"/>
      <c r="D9" s="139"/>
      <c r="E9" s="119" t="s">
        <v>62</v>
      </c>
      <c r="F9" s="92">
        <v>2014</v>
      </c>
      <c r="G9" s="92">
        <v>2015</v>
      </c>
      <c r="H9" s="92">
        <v>2016</v>
      </c>
      <c r="I9" s="139"/>
      <c r="J9" s="145"/>
      <c r="L9" s="10"/>
      <c r="M9" s="11"/>
    </row>
    <row r="10" spans="1:16" ht="12.75">
      <c r="A10" s="120">
        <v>1</v>
      </c>
      <c r="B10" s="120">
        <v>2</v>
      </c>
      <c r="C10" s="120">
        <v>3</v>
      </c>
      <c r="D10" s="120">
        <v>4</v>
      </c>
      <c r="E10" s="120">
        <v>5</v>
      </c>
      <c r="F10" s="120">
        <v>6</v>
      </c>
      <c r="G10" s="120">
        <v>7</v>
      </c>
      <c r="H10" s="120">
        <v>8</v>
      </c>
      <c r="I10" s="120">
        <v>9</v>
      </c>
      <c r="J10" s="121">
        <v>10</v>
      </c>
      <c r="L10" s="10"/>
      <c r="M10" s="11"/>
      <c r="P10" s="27"/>
    </row>
    <row r="11" spans="1:13" ht="18" customHeight="1">
      <c r="A11" s="122"/>
      <c r="B11" s="148" t="s">
        <v>142</v>
      </c>
      <c r="C11" s="148"/>
      <c r="D11" s="148"/>
      <c r="E11" s="148"/>
      <c r="F11" s="148"/>
      <c r="G11" s="148"/>
      <c r="H11" s="148"/>
      <c r="I11" s="148"/>
      <c r="J11" s="148"/>
      <c r="L11" s="10"/>
      <c r="M11" s="11"/>
    </row>
    <row r="12" spans="1:13" ht="55.5" customHeight="1">
      <c r="A12" s="21" t="s">
        <v>15</v>
      </c>
      <c r="B12" s="24" t="s">
        <v>63</v>
      </c>
      <c r="C12" s="19" t="s">
        <v>64</v>
      </c>
      <c r="D12" s="19" t="s">
        <v>81</v>
      </c>
      <c r="E12" s="134">
        <f>F12+G12+H12</f>
        <v>174.7</v>
      </c>
      <c r="F12" s="134">
        <v>50</v>
      </c>
      <c r="G12" s="134">
        <v>60</v>
      </c>
      <c r="H12" s="134">
        <v>64.7</v>
      </c>
      <c r="I12" s="25" t="s">
        <v>90</v>
      </c>
      <c r="J12" s="89" t="s">
        <v>163</v>
      </c>
      <c r="L12" s="10"/>
      <c r="M12" s="11"/>
    </row>
    <row r="13" spans="1:13" ht="55.5" customHeight="1">
      <c r="A13" s="21" t="s">
        <v>17</v>
      </c>
      <c r="B13" s="22" t="s">
        <v>103</v>
      </c>
      <c r="C13" s="19" t="s">
        <v>64</v>
      </c>
      <c r="D13" s="19" t="s">
        <v>81</v>
      </c>
      <c r="E13" s="134">
        <f>SUM(F13:H13)</f>
        <v>219.9</v>
      </c>
      <c r="F13" s="134">
        <v>69.9</v>
      </c>
      <c r="G13" s="134">
        <v>70</v>
      </c>
      <c r="H13" s="134">
        <v>80</v>
      </c>
      <c r="I13" s="16" t="s">
        <v>90</v>
      </c>
      <c r="J13" s="89" t="s">
        <v>163</v>
      </c>
      <c r="K13" s="17"/>
      <c r="L13" s="104"/>
      <c r="M13" s="11"/>
    </row>
    <row r="14" spans="1:13" ht="54.75" customHeight="1">
      <c r="A14" s="18" t="s">
        <v>19</v>
      </c>
      <c r="B14" s="22" t="s">
        <v>91</v>
      </c>
      <c r="C14" s="19" t="s">
        <v>64</v>
      </c>
      <c r="D14" s="19" t="s">
        <v>81</v>
      </c>
      <c r="E14" s="134">
        <f>SUM(F14:H14)</f>
        <v>349.9</v>
      </c>
      <c r="F14" s="135">
        <v>99.9</v>
      </c>
      <c r="G14" s="135">
        <v>120</v>
      </c>
      <c r="H14" s="134">
        <v>130</v>
      </c>
      <c r="I14" s="16" t="s">
        <v>90</v>
      </c>
      <c r="J14" s="89" t="s">
        <v>163</v>
      </c>
      <c r="L14" s="10"/>
      <c r="M14" s="11"/>
    </row>
    <row r="15" spans="1:13" ht="56.25" customHeight="1">
      <c r="A15" s="21" t="s">
        <v>20</v>
      </c>
      <c r="B15" s="22" t="s">
        <v>92</v>
      </c>
      <c r="C15" s="19" t="s">
        <v>64</v>
      </c>
      <c r="D15" s="19" t="s">
        <v>81</v>
      </c>
      <c r="E15" s="134">
        <f aca="true" t="shared" si="0" ref="E15:E21">F15+G15+H15</f>
        <v>480</v>
      </c>
      <c r="F15" s="135">
        <v>150</v>
      </c>
      <c r="G15" s="135">
        <v>150</v>
      </c>
      <c r="H15" s="134">
        <v>180</v>
      </c>
      <c r="I15" s="16" t="s">
        <v>90</v>
      </c>
      <c r="J15" s="89" t="s">
        <v>163</v>
      </c>
      <c r="L15" s="10"/>
      <c r="M15" s="11"/>
    </row>
    <row r="16" spans="1:13" ht="55.5" customHeight="1">
      <c r="A16" s="21" t="s">
        <v>22</v>
      </c>
      <c r="B16" s="24" t="s">
        <v>93</v>
      </c>
      <c r="C16" s="19" t="s">
        <v>64</v>
      </c>
      <c r="D16" s="19" t="s">
        <v>81</v>
      </c>
      <c r="E16" s="134">
        <f t="shared" si="0"/>
        <v>180</v>
      </c>
      <c r="F16" s="134">
        <v>50</v>
      </c>
      <c r="G16" s="134">
        <v>60</v>
      </c>
      <c r="H16" s="134">
        <v>70</v>
      </c>
      <c r="I16" s="16" t="s">
        <v>90</v>
      </c>
      <c r="J16" s="89" t="s">
        <v>164</v>
      </c>
      <c r="L16" s="10"/>
      <c r="M16" s="11"/>
    </row>
    <row r="17" spans="1:14" ht="46.5" customHeight="1">
      <c r="A17" s="18" t="s">
        <v>24</v>
      </c>
      <c r="B17" s="22" t="s">
        <v>85</v>
      </c>
      <c r="C17" s="19" t="s">
        <v>64</v>
      </c>
      <c r="D17" s="19" t="s">
        <v>81</v>
      </c>
      <c r="E17" s="134">
        <f t="shared" si="0"/>
        <v>132.5</v>
      </c>
      <c r="F17" s="135">
        <v>27.5</v>
      </c>
      <c r="G17" s="135">
        <v>50</v>
      </c>
      <c r="H17" s="134">
        <v>55</v>
      </c>
      <c r="I17" s="16" t="s">
        <v>90</v>
      </c>
      <c r="J17" s="89" t="s">
        <v>165</v>
      </c>
      <c r="L17" s="10"/>
      <c r="M17" s="11"/>
      <c r="N17">
        <v>36</v>
      </c>
    </row>
    <row r="18" spans="1:13" ht="39" customHeight="1">
      <c r="A18" s="21" t="s">
        <v>26</v>
      </c>
      <c r="B18" s="22" t="s">
        <v>161</v>
      </c>
      <c r="C18" s="19" t="s">
        <v>64</v>
      </c>
      <c r="D18" s="19" t="s">
        <v>81</v>
      </c>
      <c r="E18" s="134">
        <f t="shared" si="0"/>
        <v>137</v>
      </c>
      <c r="F18" s="134">
        <v>27</v>
      </c>
      <c r="G18" s="134">
        <v>50</v>
      </c>
      <c r="H18" s="134">
        <v>60</v>
      </c>
      <c r="I18" s="16" t="s">
        <v>90</v>
      </c>
      <c r="J18" s="25" t="s">
        <v>144</v>
      </c>
      <c r="L18" s="10"/>
      <c r="M18" s="11"/>
    </row>
    <row r="19" spans="1:13" ht="40.5" customHeight="1">
      <c r="A19" s="18" t="s">
        <v>27</v>
      </c>
      <c r="B19" s="22" t="s">
        <v>89</v>
      </c>
      <c r="C19" s="19" t="s">
        <v>64</v>
      </c>
      <c r="D19" s="19" t="s">
        <v>81</v>
      </c>
      <c r="E19" s="134">
        <f t="shared" si="0"/>
        <v>570</v>
      </c>
      <c r="F19" s="134">
        <v>90</v>
      </c>
      <c r="G19" s="134">
        <v>230</v>
      </c>
      <c r="H19" s="134">
        <v>250</v>
      </c>
      <c r="I19" s="16" t="s">
        <v>90</v>
      </c>
      <c r="J19" s="25" t="s">
        <v>144</v>
      </c>
      <c r="L19" s="10"/>
      <c r="M19" s="11"/>
    </row>
    <row r="20" spans="1:13" ht="52.5" customHeight="1">
      <c r="A20" s="21" t="s">
        <v>149</v>
      </c>
      <c r="B20" s="29" t="s">
        <v>47</v>
      </c>
      <c r="C20" s="19" t="s">
        <v>64</v>
      </c>
      <c r="D20" s="19" t="s">
        <v>81</v>
      </c>
      <c r="E20" s="134">
        <f>SUM(F20:H20)</f>
        <v>6603.9</v>
      </c>
      <c r="F20" s="134">
        <v>2066.3</v>
      </c>
      <c r="G20" s="134">
        <v>2237.6</v>
      </c>
      <c r="H20" s="134">
        <v>2300</v>
      </c>
      <c r="I20" s="16" t="s">
        <v>90</v>
      </c>
      <c r="J20" s="29" t="s">
        <v>174</v>
      </c>
      <c r="K20" s="13"/>
      <c r="L20" s="10"/>
      <c r="M20" s="11"/>
    </row>
    <row r="21" spans="1:13" ht="70.5" customHeight="1">
      <c r="A21" s="18" t="s">
        <v>150</v>
      </c>
      <c r="B21" s="29" t="s">
        <v>82</v>
      </c>
      <c r="C21" s="19" t="s">
        <v>64</v>
      </c>
      <c r="D21" s="19" t="s">
        <v>81</v>
      </c>
      <c r="E21" s="134">
        <f t="shared" si="0"/>
        <v>1913.9</v>
      </c>
      <c r="F21" s="134">
        <v>673.9</v>
      </c>
      <c r="G21" s="134">
        <v>600</v>
      </c>
      <c r="H21" s="134">
        <v>640</v>
      </c>
      <c r="I21" s="16" t="s">
        <v>90</v>
      </c>
      <c r="J21" s="29" t="s">
        <v>175</v>
      </c>
      <c r="K21" s="28"/>
      <c r="M21" s="11"/>
    </row>
    <row r="22" spans="1:13" ht="108.75" customHeight="1">
      <c r="A22" s="18" t="s">
        <v>151</v>
      </c>
      <c r="B22" s="29" t="s">
        <v>77</v>
      </c>
      <c r="C22" s="19" t="s">
        <v>64</v>
      </c>
      <c r="D22" s="19" t="s">
        <v>81</v>
      </c>
      <c r="E22" s="134">
        <f>SUM(F22:H22)</f>
        <v>2884.8</v>
      </c>
      <c r="F22" s="134">
        <v>700</v>
      </c>
      <c r="G22" s="134">
        <v>1084.8</v>
      </c>
      <c r="H22" s="134">
        <v>1100</v>
      </c>
      <c r="I22" s="16" t="s">
        <v>90</v>
      </c>
      <c r="J22" s="29" t="s">
        <v>176</v>
      </c>
      <c r="K22" s="28"/>
      <c r="M22" s="11"/>
    </row>
    <row r="23" spans="1:13" ht="73.5" customHeight="1">
      <c r="A23" s="18" t="s">
        <v>152</v>
      </c>
      <c r="B23" s="29" t="s">
        <v>105</v>
      </c>
      <c r="C23" s="19" t="s">
        <v>64</v>
      </c>
      <c r="D23" s="19" t="s">
        <v>81</v>
      </c>
      <c r="E23" s="134">
        <f>SUM(F23:H23)</f>
        <v>508.3</v>
      </c>
      <c r="F23" s="134">
        <v>165</v>
      </c>
      <c r="G23" s="134">
        <v>170</v>
      </c>
      <c r="H23" s="134">
        <v>173.3</v>
      </c>
      <c r="I23" s="16" t="s">
        <v>90</v>
      </c>
      <c r="J23" s="29" t="s">
        <v>177</v>
      </c>
      <c r="M23" s="11"/>
    </row>
    <row r="24" spans="1:13" ht="45.75" customHeight="1">
      <c r="A24" s="18" t="s">
        <v>153</v>
      </c>
      <c r="B24" s="29" t="s">
        <v>102</v>
      </c>
      <c r="C24" s="19" t="s">
        <v>154</v>
      </c>
      <c r="D24" s="19" t="s">
        <v>81</v>
      </c>
      <c r="E24" s="134">
        <f>SUM(F24:H24)</f>
        <v>690.5</v>
      </c>
      <c r="F24" s="134">
        <v>178</v>
      </c>
      <c r="G24" s="134">
        <v>252.5</v>
      </c>
      <c r="H24" s="135">
        <v>260</v>
      </c>
      <c r="I24" s="16" t="s">
        <v>90</v>
      </c>
      <c r="J24" s="29" t="s">
        <v>178</v>
      </c>
      <c r="K24" s="11"/>
      <c r="L24" s="11"/>
      <c r="M24" s="11"/>
    </row>
    <row r="25" spans="1:13" ht="45.75" customHeight="1" hidden="1">
      <c r="A25" s="18"/>
      <c r="B25" s="29"/>
      <c r="C25" s="19"/>
      <c r="D25" s="29"/>
      <c r="E25" s="110"/>
      <c r="F25" s="110"/>
      <c r="G25" s="110"/>
      <c r="H25" s="111"/>
      <c r="I25" s="16"/>
      <c r="J25" s="29"/>
      <c r="K25" s="11"/>
      <c r="L25" s="11"/>
      <c r="M25" s="11"/>
    </row>
    <row r="26" spans="1:13" ht="94.5" customHeight="1" hidden="1">
      <c r="A26" s="18"/>
      <c r="B26" s="29"/>
      <c r="C26" s="19"/>
      <c r="D26" s="29"/>
      <c r="E26" s="110"/>
      <c r="F26" s="110"/>
      <c r="G26" s="110"/>
      <c r="H26" s="111"/>
      <c r="I26" s="16"/>
      <c r="J26" s="29"/>
      <c r="K26" s="11"/>
      <c r="L26" s="11"/>
      <c r="M26" s="11"/>
    </row>
    <row r="27" spans="1:13" ht="94.5" customHeight="1" hidden="1">
      <c r="A27" s="18"/>
      <c r="B27" s="29"/>
      <c r="C27" s="19"/>
      <c r="D27" s="29"/>
      <c r="E27" s="110"/>
      <c r="F27" s="110"/>
      <c r="G27" s="110"/>
      <c r="H27" s="111"/>
      <c r="I27" s="16"/>
      <c r="J27" s="29"/>
      <c r="K27" s="11"/>
      <c r="L27" s="11"/>
      <c r="M27" s="11"/>
    </row>
    <row r="28" spans="1:13" ht="94.5" customHeight="1" hidden="1">
      <c r="A28" s="18"/>
      <c r="B28" s="29"/>
      <c r="C28" s="19"/>
      <c r="D28" s="29"/>
      <c r="E28" s="110"/>
      <c r="F28" s="110"/>
      <c r="G28" s="110"/>
      <c r="H28" s="111"/>
      <c r="I28" s="16"/>
      <c r="J28" s="29"/>
      <c r="K28" s="11"/>
      <c r="L28" s="11"/>
      <c r="M28" s="11"/>
    </row>
    <row r="29" spans="1:13" ht="94.5" customHeight="1" hidden="1">
      <c r="A29" s="18"/>
      <c r="B29" s="29"/>
      <c r="C29" s="19"/>
      <c r="D29" s="29"/>
      <c r="E29" s="110"/>
      <c r="F29" s="110"/>
      <c r="G29" s="110"/>
      <c r="H29" s="111"/>
      <c r="I29" s="16"/>
      <c r="J29" s="29"/>
      <c r="K29" s="11"/>
      <c r="L29" s="11"/>
      <c r="M29" s="11"/>
    </row>
    <row r="30" spans="1:14" ht="15" customHeight="1">
      <c r="A30" s="123"/>
      <c r="B30" s="90" t="s">
        <v>67</v>
      </c>
      <c r="C30" s="91"/>
      <c r="D30" s="92"/>
      <c r="E30" s="93">
        <f>SUM(E12:E29)</f>
        <v>14845.399999999998</v>
      </c>
      <c r="F30" s="93">
        <f>SUM(F12:F29)</f>
        <v>4347.5</v>
      </c>
      <c r="G30" s="93">
        <f>SUM(G12:G24)</f>
        <v>5134.9</v>
      </c>
      <c r="H30" s="93">
        <f>SUM(H12:H29)</f>
        <v>5363</v>
      </c>
      <c r="I30" s="91"/>
      <c r="J30" s="94"/>
      <c r="K30" s="28"/>
      <c r="L30" s="103"/>
      <c r="M30" s="11"/>
      <c r="N30" s="103">
        <f>SUM(F30:H30)</f>
        <v>14845.4</v>
      </c>
    </row>
    <row r="31" spans="1:13" ht="25.5" customHeight="1">
      <c r="A31" s="123"/>
      <c r="B31" s="147" t="s">
        <v>106</v>
      </c>
      <c r="C31" s="147"/>
      <c r="D31" s="147"/>
      <c r="E31" s="147"/>
      <c r="F31" s="147"/>
      <c r="G31" s="147"/>
      <c r="H31" s="147"/>
      <c r="I31" s="147"/>
      <c r="J31" s="147"/>
      <c r="K31" s="28"/>
      <c r="M31" s="11"/>
    </row>
    <row r="32" spans="1:17" ht="53.25" customHeight="1">
      <c r="A32" s="124" t="s">
        <v>29</v>
      </c>
      <c r="B32" s="29" t="s">
        <v>68</v>
      </c>
      <c r="C32" s="19" t="s">
        <v>64</v>
      </c>
      <c r="D32" s="19" t="s">
        <v>81</v>
      </c>
      <c r="E32" s="20">
        <f>SUM(F32:H32)</f>
        <v>270</v>
      </c>
      <c r="F32" s="20">
        <v>90</v>
      </c>
      <c r="G32" s="20">
        <v>90</v>
      </c>
      <c r="H32" s="20">
        <v>90</v>
      </c>
      <c r="I32" s="74" t="s">
        <v>65</v>
      </c>
      <c r="J32" s="25" t="s">
        <v>147</v>
      </c>
      <c r="K32" s="28"/>
      <c r="M32" s="11"/>
      <c r="N32">
        <v>15</v>
      </c>
      <c r="O32">
        <v>1000</v>
      </c>
      <c r="P32">
        <v>6</v>
      </c>
      <c r="Q32">
        <f>N32*O32*P32</f>
        <v>90000</v>
      </c>
    </row>
    <row r="33" spans="1:13" ht="37.5" customHeight="1">
      <c r="A33" s="150" t="s">
        <v>30</v>
      </c>
      <c r="B33" s="143" t="s">
        <v>31</v>
      </c>
      <c r="C33" s="151" t="s">
        <v>64</v>
      </c>
      <c r="D33" s="151" t="s">
        <v>81</v>
      </c>
      <c r="E33" s="144">
        <f>SUM(F33:H34)</f>
        <v>370</v>
      </c>
      <c r="F33" s="144">
        <v>100</v>
      </c>
      <c r="G33" s="144">
        <v>130</v>
      </c>
      <c r="H33" s="144">
        <v>140</v>
      </c>
      <c r="I33" s="143" t="s">
        <v>90</v>
      </c>
      <c r="J33" s="149" t="s">
        <v>69</v>
      </c>
      <c r="K33" s="12"/>
      <c r="M33" s="11"/>
    </row>
    <row r="34" spans="1:13" ht="44.25" customHeight="1">
      <c r="A34" s="150"/>
      <c r="B34" s="143"/>
      <c r="C34" s="151"/>
      <c r="D34" s="151"/>
      <c r="E34" s="144"/>
      <c r="F34" s="144"/>
      <c r="G34" s="144"/>
      <c r="H34" s="144"/>
      <c r="I34" s="143"/>
      <c r="J34" s="149"/>
      <c r="K34" s="14"/>
      <c r="M34" s="11"/>
    </row>
    <row r="35" spans="1:13" ht="95.25" customHeight="1">
      <c r="A35" s="124" t="s">
        <v>32</v>
      </c>
      <c r="B35" s="29" t="s">
        <v>192</v>
      </c>
      <c r="C35" s="19" t="s">
        <v>64</v>
      </c>
      <c r="D35" s="19" t="s">
        <v>81</v>
      </c>
      <c r="E35" s="20">
        <f>SUM(F35:H35)</f>
        <v>830</v>
      </c>
      <c r="F35" s="20">
        <v>200</v>
      </c>
      <c r="G35" s="20">
        <v>310</v>
      </c>
      <c r="H35" s="20">
        <v>320</v>
      </c>
      <c r="I35" s="22" t="s">
        <v>90</v>
      </c>
      <c r="J35" s="29" t="s">
        <v>148</v>
      </c>
      <c r="K35" s="12"/>
      <c r="M35" s="11"/>
    </row>
    <row r="36" spans="1:13" ht="129" customHeight="1">
      <c r="A36" s="124" t="s">
        <v>33</v>
      </c>
      <c r="B36" s="29" t="s">
        <v>70</v>
      </c>
      <c r="C36" s="19" t="s">
        <v>64</v>
      </c>
      <c r="D36" s="19" t="s">
        <v>81</v>
      </c>
      <c r="E36" s="20">
        <f>SUM(F36:H36)</f>
        <v>1320</v>
      </c>
      <c r="F36" s="20">
        <v>560</v>
      </c>
      <c r="G36" s="20">
        <v>370</v>
      </c>
      <c r="H36" s="20">
        <v>390</v>
      </c>
      <c r="I36" s="29" t="s">
        <v>90</v>
      </c>
      <c r="J36" s="29" t="s">
        <v>80</v>
      </c>
      <c r="K36" s="12"/>
      <c r="M36" s="11"/>
    </row>
    <row r="37" spans="1:13" ht="24.75" customHeight="1">
      <c r="A37" s="125"/>
      <c r="B37" s="95" t="s">
        <v>95</v>
      </c>
      <c r="C37" s="96"/>
      <c r="D37" s="96"/>
      <c r="E37" s="97">
        <f>SUM(E32:E36)</f>
        <v>2790</v>
      </c>
      <c r="F37" s="97">
        <f>SUM(F32:F36)</f>
        <v>950</v>
      </c>
      <c r="G37" s="97">
        <f>SUM(G32:G36)</f>
        <v>900</v>
      </c>
      <c r="H37" s="97">
        <f>SUM(H32:H36)</f>
        <v>940</v>
      </c>
      <c r="I37" s="91"/>
      <c r="J37" s="94"/>
      <c r="K37" s="12"/>
      <c r="L37" s="103"/>
      <c r="M37" s="11"/>
    </row>
    <row r="38" spans="1:13" ht="15.75" customHeight="1" hidden="1">
      <c r="A38" s="125"/>
      <c r="B38" s="146">
        <f>SUM(G4)</f>
        <v>0</v>
      </c>
      <c r="C38" s="146"/>
      <c r="D38" s="146"/>
      <c r="E38" s="146"/>
      <c r="F38" s="146"/>
      <c r="G38" s="146"/>
      <c r="H38" s="146"/>
      <c r="I38" s="146"/>
      <c r="J38" s="146"/>
      <c r="K38" s="48"/>
      <c r="M38" s="11"/>
    </row>
    <row r="39" spans="1:13" ht="56.25" customHeight="1">
      <c r="A39" s="21" t="s">
        <v>34</v>
      </c>
      <c r="B39" s="29" t="s">
        <v>35</v>
      </c>
      <c r="C39" s="19" t="s">
        <v>64</v>
      </c>
      <c r="D39" s="19" t="s">
        <v>81</v>
      </c>
      <c r="E39" s="20">
        <f>SUM(F39:H39)</f>
        <v>762.5</v>
      </c>
      <c r="F39" s="20">
        <v>240</v>
      </c>
      <c r="G39" s="20">
        <v>252.5</v>
      </c>
      <c r="H39" s="20">
        <v>270</v>
      </c>
      <c r="I39" s="29" t="s">
        <v>90</v>
      </c>
      <c r="J39" s="29" t="s">
        <v>96</v>
      </c>
      <c r="M39" s="11"/>
    </row>
    <row r="40" spans="1:13" ht="48" customHeight="1">
      <c r="A40" s="21" t="s">
        <v>145</v>
      </c>
      <c r="B40" s="29" t="s">
        <v>83</v>
      </c>
      <c r="C40" s="19" t="s">
        <v>64</v>
      </c>
      <c r="D40" s="19" t="s">
        <v>81</v>
      </c>
      <c r="E40" s="20">
        <f>SUM(F40:H40)</f>
        <v>180</v>
      </c>
      <c r="F40" s="20">
        <v>180</v>
      </c>
      <c r="G40" s="20">
        <v>0</v>
      </c>
      <c r="H40" s="20">
        <v>0</v>
      </c>
      <c r="I40" s="25" t="s">
        <v>90</v>
      </c>
      <c r="J40" s="29" t="s">
        <v>96</v>
      </c>
      <c r="M40" s="11"/>
    </row>
    <row r="41" spans="1:13" ht="19.5" customHeight="1">
      <c r="A41" s="153" t="s">
        <v>146</v>
      </c>
      <c r="B41" s="143" t="s">
        <v>36</v>
      </c>
      <c r="C41" s="151" t="s">
        <v>64</v>
      </c>
      <c r="D41" s="151" t="s">
        <v>81</v>
      </c>
      <c r="E41" s="144">
        <f>SUM(F41:H42)</f>
        <v>304.6</v>
      </c>
      <c r="F41" s="144">
        <v>99.6</v>
      </c>
      <c r="G41" s="144">
        <v>100</v>
      </c>
      <c r="H41" s="144">
        <v>105</v>
      </c>
      <c r="I41" s="149" t="s">
        <v>90</v>
      </c>
      <c r="J41" s="143" t="s">
        <v>71</v>
      </c>
      <c r="M41" s="11"/>
    </row>
    <row r="42" spans="1:13" ht="42" customHeight="1">
      <c r="A42" s="153"/>
      <c r="B42" s="143"/>
      <c r="C42" s="151"/>
      <c r="D42" s="151"/>
      <c r="E42" s="144"/>
      <c r="F42" s="144"/>
      <c r="G42" s="144"/>
      <c r="H42" s="144"/>
      <c r="I42" s="149"/>
      <c r="J42" s="143"/>
      <c r="M42" s="11"/>
    </row>
    <row r="43" spans="1:13" ht="42" customHeight="1" hidden="1">
      <c r="A43" s="21"/>
      <c r="B43" s="29"/>
      <c r="C43" s="19"/>
      <c r="D43" s="19"/>
      <c r="E43" s="20"/>
      <c r="F43" s="20"/>
      <c r="G43" s="20"/>
      <c r="H43" s="20"/>
      <c r="I43" s="25"/>
      <c r="J43" s="29"/>
      <c r="M43" s="11"/>
    </row>
    <row r="44" spans="1:13" ht="18.75" customHeight="1">
      <c r="A44" s="123"/>
      <c r="B44" s="98" t="s">
        <v>72</v>
      </c>
      <c r="C44" s="96"/>
      <c r="D44" s="96"/>
      <c r="E44" s="97">
        <f>SUM(E39:E43)</f>
        <v>1247.1</v>
      </c>
      <c r="F44" s="97">
        <f>SUM(F40+F39,F41)</f>
        <v>519.6</v>
      </c>
      <c r="G44" s="97">
        <f>SUM(G39:G43)</f>
        <v>352.5</v>
      </c>
      <c r="H44" s="97">
        <f>SUM(H39:H43)</f>
        <v>375</v>
      </c>
      <c r="I44" s="91"/>
      <c r="J44" s="94"/>
      <c r="L44" s="103"/>
      <c r="M44" s="11"/>
    </row>
    <row r="45" spans="1:21" ht="28.5" customHeight="1">
      <c r="A45" s="126"/>
      <c r="B45" s="148" t="s">
        <v>155</v>
      </c>
      <c r="C45" s="148"/>
      <c r="D45" s="148"/>
      <c r="E45" s="148"/>
      <c r="F45" s="148"/>
      <c r="G45" s="148"/>
      <c r="H45" s="148"/>
      <c r="I45" s="148"/>
      <c r="J45" s="148"/>
      <c r="L45" s="10"/>
      <c r="M45" s="47"/>
      <c r="N45" s="10"/>
      <c r="O45" s="10"/>
      <c r="P45" s="10"/>
      <c r="Q45" s="10"/>
      <c r="R45" s="10"/>
      <c r="S45" s="10"/>
      <c r="T45" s="10"/>
      <c r="U45" s="10"/>
    </row>
    <row r="46" spans="1:21" ht="47.25" customHeight="1">
      <c r="A46" s="21" t="s">
        <v>37</v>
      </c>
      <c r="B46" s="25" t="s">
        <v>104</v>
      </c>
      <c r="C46" s="74" t="s">
        <v>64</v>
      </c>
      <c r="D46" s="74" t="s">
        <v>81</v>
      </c>
      <c r="E46" s="99">
        <f>SUM(F46:H46)</f>
        <v>677.3</v>
      </c>
      <c r="F46" s="99">
        <v>154.8</v>
      </c>
      <c r="G46" s="99">
        <v>252.5</v>
      </c>
      <c r="H46" s="99">
        <v>270</v>
      </c>
      <c r="I46" s="25" t="s">
        <v>90</v>
      </c>
      <c r="J46" s="25" t="s">
        <v>166</v>
      </c>
      <c r="L46" s="10"/>
      <c r="M46" s="47"/>
      <c r="N46" s="10"/>
      <c r="O46" s="10"/>
      <c r="P46" s="10"/>
      <c r="Q46" s="10"/>
      <c r="R46" s="10"/>
      <c r="S46" s="10"/>
      <c r="T46" s="10"/>
      <c r="U46" s="10"/>
    </row>
    <row r="47" spans="1:13" s="10" customFormat="1" ht="55.5" customHeight="1">
      <c r="A47" s="21" t="s">
        <v>73</v>
      </c>
      <c r="B47" s="25" t="s">
        <v>111</v>
      </c>
      <c r="C47" s="74" t="s">
        <v>64</v>
      </c>
      <c r="D47" s="74" t="s">
        <v>81</v>
      </c>
      <c r="E47" s="99">
        <f>SUM(F47:H47)</f>
        <v>245</v>
      </c>
      <c r="F47" s="99">
        <v>97</v>
      </c>
      <c r="G47" s="99">
        <v>68</v>
      </c>
      <c r="H47" s="99">
        <v>80</v>
      </c>
      <c r="I47" s="25" t="s">
        <v>90</v>
      </c>
      <c r="J47" s="25" t="s">
        <v>166</v>
      </c>
      <c r="M47" s="47"/>
    </row>
    <row r="48" spans="1:21" ht="46.5" customHeight="1">
      <c r="A48" s="21" t="s">
        <v>38</v>
      </c>
      <c r="B48" s="25" t="s">
        <v>74</v>
      </c>
      <c r="C48" s="74" t="s">
        <v>64</v>
      </c>
      <c r="D48" s="74" t="s">
        <v>81</v>
      </c>
      <c r="E48" s="99">
        <f>SUM(F48:H48)</f>
        <v>360</v>
      </c>
      <c r="F48" s="99">
        <v>50</v>
      </c>
      <c r="G48" s="99">
        <v>150</v>
      </c>
      <c r="H48" s="99">
        <v>160</v>
      </c>
      <c r="I48" s="25" t="s">
        <v>90</v>
      </c>
      <c r="J48" s="25" t="s">
        <v>166</v>
      </c>
      <c r="L48" s="10"/>
      <c r="M48" s="47"/>
      <c r="N48" s="10"/>
      <c r="O48" s="10"/>
      <c r="P48" s="10"/>
      <c r="Q48" s="10"/>
      <c r="R48" s="10"/>
      <c r="S48" s="10"/>
      <c r="T48" s="10"/>
      <c r="U48" s="10"/>
    </row>
    <row r="49" spans="1:13" ht="45" customHeight="1">
      <c r="A49" s="21" t="s">
        <v>156</v>
      </c>
      <c r="B49" s="25" t="s">
        <v>86</v>
      </c>
      <c r="C49" s="74" t="s">
        <v>64</v>
      </c>
      <c r="D49" s="74" t="s">
        <v>81</v>
      </c>
      <c r="E49" s="99">
        <f>SUM(F49:H49)</f>
        <v>204.10000000000002</v>
      </c>
      <c r="F49" s="99">
        <v>64.9</v>
      </c>
      <c r="G49" s="99">
        <v>60</v>
      </c>
      <c r="H49" s="99">
        <v>79.2</v>
      </c>
      <c r="I49" s="25" t="s">
        <v>90</v>
      </c>
      <c r="J49" s="25" t="s">
        <v>166</v>
      </c>
      <c r="M49" s="11"/>
    </row>
    <row r="50" spans="1:13" ht="44.25" customHeight="1">
      <c r="A50" s="21" t="s">
        <v>157</v>
      </c>
      <c r="B50" s="25" t="s">
        <v>75</v>
      </c>
      <c r="C50" s="74" t="s">
        <v>64</v>
      </c>
      <c r="D50" s="74" t="s">
        <v>81</v>
      </c>
      <c r="E50" s="99">
        <f>SUM(F50:H50)</f>
        <v>411</v>
      </c>
      <c r="F50" s="99">
        <v>101</v>
      </c>
      <c r="G50" s="99">
        <v>150</v>
      </c>
      <c r="H50" s="99">
        <v>160</v>
      </c>
      <c r="I50" s="25" t="s">
        <v>90</v>
      </c>
      <c r="J50" s="25" t="s">
        <v>166</v>
      </c>
      <c r="M50" s="11"/>
    </row>
    <row r="51" spans="1:13" ht="44.25" customHeight="1" hidden="1">
      <c r="A51" s="21"/>
      <c r="B51" s="25"/>
      <c r="C51" s="74"/>
      <c r="D51" s="74"/>
      <c r="E51" s="99"/>
      <c r="F51" s="99"/>
      <c r="G51" s="99"/>
      <c r="H51" s="99"/>
      <c r="I51" s="74"/>
      <c r="J51" s="25"/>
      <c r="M51" s="11"/>
    </row>
    <row r="52" spans="1:14" ht="21" customHeight="1">
      <c r="A52" s="123"/>
      <c r="B52" s="87" t="s">
        <v>76</v>
      </c>
      <c r="C52" s="91"/>
      <c r="D52" s="91"/>
      <c r="E52" s="100">
        <f>SUM(E46:E51)</f>
        <v>1897.4</v>
      </c>
      <c r="F52" s="100">
        <f>F47+F50+F49+F48+F46</f>
        <v>467.7</v>
      </c>
      <c r="G52" s="100">
        <f>SUM(G46:G50)</f>
        <v>680.5</v>
      </c>
      <c r="H52" s="100">
        <f>SUM(H46:H51)</f>
        <v>749.2</v>
      </c>
      <c r="I52" s="91"/>
      <c r="J52" s="94"/>
      <c r="L52" s="103"/>
      <c r="M52" s="11"/>
      <c r="N52" s="103">
        <f>SUM(F52:H52)</f>
        <v>1897.4</v>
      </c>
    </row>
    <row r="53" spans="1:13" ht="33" customHeight="1">
      <c r="A53" s="123"/>
      <c r="B53" s="155" t="s">
        <v>167</v>
      </c>
      <c r="C53" s="155"/>
      <c r="D53" s="155"/>
      <c r="E53" s="155"/>
      <c r="F53" s="155"/>
      <c r="G53" s="155"/>
      <c r="H53" s="155"/>
      <c r="I53" s="155"/>
      <c r="J53" s="155"/>
      <c r="M53" s="11"/>
    </row>
    <row r="54" spans="1:13" ht="71.25" customHeight="1">
      <c r="A54" s="153" t="s">
        <v>40</v>
      </c>
      <c r="B54" s="143" t="s">
        <v>41</v>
      </c>
      <c r="C54" s="151" t="s">
        <v>64</v>
      </c>
      <c r="D54" s="151" t="s">
        <v>81</v>
      </c>
      <c r="E54" s="144">
        <f>SUM(F54:H55)</f>
        <v>692.5</v>
      </c>
      <c r="F54" s="144">
        <v>155</v>
      </c>
      <c r="G54" s="144">
        <v>252.5</v>
      </c>
      <c r="H54" s="144">
        <v>285</v>
      </c>
      <c r="I54" s="143" t="s">
        <v>90</v>
      </c>
      <c r="J54" s="143" t="s">
        <v>168</v>
      </c>
      <c r="M54" s="11"/>
    </row>
    <row r="55" spans="1:13" ht="20.25" customHeight="1" hidden="1">
      <c r="A55" s="153"/>
      <c r="B55" s="143"/>
      <c r="C55" s="151"/>
      <c r="D55" s="151"/>
      <c r="E55" s="144"/>
      <c r="F55" s="144"/>
      <c r="G55" s="144"/>
      <c r="H55" s="144"/>
      <c r="I55" s="143"/>
      <c r="J55" s="143"/>
      <c r="M55" s="11"/>
    </row>
    <row r="56" spans="1:13" ht="57.75" customHeight="1">
      <c r="A56" s="18" t="s">
        <v>42</v>
      </c>
      <c r="B56" s="29" t="s">
        <v>84</v>
      </c>
      <c r="C56" s="19" t="s">
        <v>64</v>
      </c>
      <c r="D56" s="19" t="s">
        <v>81</v>
      </c>
      <c r="E56" s="20">
        <f aca="true" t="shared" si="1" ref="E56:E61">SUM(F56:H56)</f>
        <v>508</v>
      </c>
      <c r="F56" s="20">
        <v>160</v>
      </c>
      <c r="G56" s="20">
        <v>160</v>
      </c>
      <c r="H56" s="20">
        <v>188</v>
      </c>
      <c r="I56" s="25" t="s">
        <v>90</v>
      </c>
      <c r="J56" s="29" t="s">
        <v>94</v>
      </c>
      <c r="M56" s="11"/>
    </row>
    <row r="57" spans="1:10" ht="57" customHeight="1">
      <c r="A57" s="18" t="s">
        <v>43</v>
      </c>
      <c r="B57" s="29" t="s">
        <v>100</v>
      </c>
      <c r="C57" s="19" t="s">
        <v>64</v>
      </c>
      <c r="D57" s="19" t="s">
        <v>81</v>
      </c>
      <c r="E57" s="20">
        <f t="shared" si="1"/>
        <v>1790</v>
      </c>
      <c r="F57" s="20">
        <v>690</v>
      </c>
      <c r="G57" s="20">
        <v>540</v>
      </c>
      <c r="H57" s="20">
        <v>560</v>
      </c>
      <c r="I57" s="25" t="s">
        <v>90</v>
      </c>
      <c r="J57" s="25" t="s">
        <v>66</v>
      </c>
    </row>
    <row r="58" spans="1:10" ht="44.25" customHeight="1">
      <c r="A58" s="18" t="s">
        <v>44</v>
      </c>
      <c r="B58" s="29" t="s">
        <v>18</v>
      </c>
      <c r="C58" s="19" t="s">
        <v>64</v>
      </c>
      <c r="D58" s="19" t="s">
        <v>81</v>
      </c>
      <c r="E58" s="20">
        <f t="shared" si="1"/>
        <v>880</v>
      </c>
      <c r="F58" s="20">
        <v>150</v>
      </c>
      <c r="G58" s="20">
        <v>360</v>
      </c>
      <c r="H58" s="20">
        <v>370</v>
      </c>
      <c r="I58" s="29" t="s">
        <v>90</v>
      </c>
      <c r="J58" s="29" t="s">
        <v>143</v>
      </c>
    </row>
    <row r="59" spans="1:10" ht="33.75" customHeight="1">
      <c r="A59" s="18" t="s">
        <v>107</v>
      </c>
      <c r="B59" s="29" t="s">
        <v>25</v>
      </c>
      <c r="C59" s="19" t="s">
        <v>64</v>
      </c>
      <c r="D59" s="19" t="s">
        <v>81</v>
      </c>
      <c r="E59" s="20">
        <f t="shared" si="1"/>
        <v>1710</v>
      </c>
      <c r="F59" s="20">
        <v>500</v>
      </c>
      <c r="G59" s="20">
        <v>600</v>
      </c>
      <c r="H59" s="20">
        <v>610</v>
      </c>
      <c r="I59" s="29" t="s">
        <v>90</v>
      </c>
      <c r="J59" s="29" t="s">
        <v>144</v>
      </c>
    </row>
    <row r="60" spans="1:10" ht="87" customHeight="1">
      <c r="A60" s="21" t="s">
        <v>158</v>
      </c>
      <c r="B60" s="29" t="s">
        <v>101</v>
      </c>
      <c r="C60" s="19" t="s">
        <v>64</v>
      </c>
      <c r="D60" s="19" t="s">
        <v>81</v>
      </c>
      <c r="E60" s="20">
        <f t="shared" si="1"/>
        <v>5305.2</v>
      </c>
      <c r="F60" s="20">
        <v>1729</v>
      </c>
      <c r="G60" s="20">
        <v>1776.2</v>
      </c>
      <c r="H60" s="20">
        <v>1800</v>
      </c>
      <c r="I60" s="25" t="s">
        <v>90</v>
      </c>
      <c r="J60" s="25" t="s">
        <v>66</v>
      </c>
    </row>
    <row r="61" spans="1:13" ht="44.25" customHeight="1">
      <c r="A61" s="18" t="s">
        <v>159</v>
      </c>
      <c r="B61" s="29" t="s">
        <v>21</v>
      </c>
      <c r="C61" s="19" t="s">
        <v>64</v>
      </c>
      <c r="D61" s="19" t="s">
        <v>81</v>
      </c>
      <c r="E61" s="20">
        <f t="shared" si="1"/>
        <v>410</v>
      </c>
      <c r="F61" s="20">
        <v>70</v>
      </c>
      <c r="G61" s="20">
        <v>160</v>
      </c>
      <c r="H61" s="20">
        <v>180</v>
      </c>
      <c r="I61" s="29" t="s">
        <v>90</v>
      </c>
      <c r="J61" s="89" t="s">
        <v>168</v>
      </c>
      <c r="M61" s="11"/>
    </row>
    <row r="62" spans="1:13" ht="66.75" customHeight="1" hidden="1">
      <c r="A62" s="18"/>
      <c r="B62" s="29"/>
      <c r="C62" s="19"/>
      <c r="D62" s="19"/>
      <c r="E62" s="20"/>
      <c r="F62" s="20"/>
      <c r="G62" s="20"/>
      <c r="H62" s="20"/>
      <c r="I62" s="19"/>
      <c r="J62" s="89"/>
      <c r="M62" s="11"/>
    </row>
    <row r="63" spans="1:13" ht="69.75" customHeight="1" hidden="1">
      <c r="A63" s="18"/>
      <c r="B63" s="29"/>
      <c r="C63" s="19"/>
      <c r="D63" s="19"/>
      <c r="E63" s="20"/>
      <c r="F63" s="20"/>
      <c r="G63" s="20"/>
      <c r="H63" s="20"/>
      <c r="I63" s="19"/>
      <c r="J63" s="89"/>
      <c r="M63" s="11"/>
    </row>
    <row r="64" spans="1:13" ht="70.5" customHeight="1" hidden="1">
      <c r="A64" s="18"/>
      <c r="B64" s="29"/>
      <c r="C64" s="19"/>
      <c r="D64" s="19"/>
      <c r="E64" s="20"/>
      <c r="F64" s="20"/>
      <c r="G64" s="20"/>
      <c r="H64" s="20"/>
      <c r="I64" s="19"/>
      <c r="J64" s="89"/>
      <c r="M64" s="11"/>
    </row>
    <row r="65" spans="1:13" ht="45.75" customHeight="1" hidden="1">
      <c r="A65" s="18"/>
      <c r="B65" s="29"/>
      <c r="C65" s="19"/>
      <c r="D65" s="19"/>
      <c r="E65" s="20"/>
      <c r="F65" s="20"/>
      <c r="G65" s="20"/>
      <c r="H65" s="20"/>
      <c r="I65" s="19"/>
      <c r="J65" s="89"/>
      <c r="M65" s="11"/>
    </row>
    <row r="66" spans="1:10" ht="19.5" customHeight="1">
      <c r="A66" s="49"/>
      <c r="B66" s="87" t="s">
        <v>78</v>
      </c>
      <c r="C66" s="79"/>
      <c r="D66" s="91"/>
      <c r="E66" s="100">
        <f>SUM(E54:E61)</f>
        <v>11295.7</v>
      </c>
      <c r="F66" s="100">
        <f>SUM(F54:F61)</f>
        <v>3454</v>
      </c>
      <c r="G66" s="100">
        <f>SUM(G54:G61)</f>
        <v>3848.7</v>
      </c>
      <c r="H66" s="100">
        <f>SUM(H54:H65)</f>
        <v>3993</v>
      </c>
      <c r="I66" s="25"/>
      <c r="J66" s="127"/>
    </row>
    <row r="67" spans="1:10" ht="17.25" customHeight="1">
      <c r="A67" s="128"/>
      <c r="B67" s="154" t="s">
        <v>160</v>
      </c>
      <c r="C67" s="154"/>
      <c r="D67" s="154"/>
      <c r="E67" s="154"/>
      <c r="F67" s="154"/>
      <c r="G67" s="154"/>
      <c r="H67" s="154"/>
      <c r="I67" s="154"/>
      <c r="J67" s="129"/>
    </row>
    <row r="68" spans="1:10" ht="74.25" customHeight="1">
      <c r="A68" s="18" t="s">
        <v>46</v>
      </c>
      <c r="B68" s="29" t="s">
        <v>195</v>
      </c>
      <c r="C68" s="96" t="s">
        <v>64</v>
      </c>
      <c r="D68" s="29" t="s">
        <v>81</v>
      </c>
      <c r="E68" s="130">
        <f>SUM(F68:H68)</f>
        <v>319</v>
      </c>
      <c r="F68" s="130">
        <v>109</v>
      </c>
      <c r="G68" s="130">
        <v>100</v>
      </c>
      <c r="H68" s="130">
        <v>110</v>
      </c>
      <c r="I68" s="16" t="s">
        <v>90</v>
      </c>
      <c r="J68" s="29" t="s">
        <v>170</v>
      </c>
    </row>
    <row r="69" spans="1:10" ht="58.5" customHeight="1">
      <c r="A69" s="18" t="s">
        <v>48</v>
      </c>
      <c r="B69" s="29" t="s">
        <v>169</v>
      </c>
      <c r="C69" s="96" t="s">
        <v>64</v>
      </c>
      <c r="D69" s="29" t="s">
        <v>81</v>
      </c>
      <c r="E69" s="131">
        <f>SUM(F69:H69)</f>
        <v>641</v>
      </c>
      <c r="F69" s="131">
        <v>300</v>
      </c>
      <c r="G69" s="131">
        <v>161</v>
      </c>
      <c r="H69" s="131">
        <v>180</v>
      </c>
      <c r="I69" s="16" t="s">
        <v>90</v>
      </c>
      <c r="J69" s="29" t="s">
        <v>170</v>
      </c>
    </row>
    <row r="70" spans="1:10" ht="48" customHeight="1">
      <c r="A70" s="18" t="s">
        <v>87</v>
      </c>
      <c r="B70" s="24" t="s">
        <v>49</v>
      </c>
      <c r="C70" s="96" t="s">
        <v>64</v>
      </c>
      <c r="D70" s="29" t="s">
        <v>81</v>
      </c>
      <c r="E70" s="131">
        <f>SUM(F70:H70)</f>
        <v>1483.8</v>
      </c>
      <c r="F70" s="131">
        <v>526.4</v>
      </c>
      <c r="G70" s="131">
        <v>477.4</v>
      </c>
      <c r="H70" s="131">
        <v>480</v>
      </c>
      <c r="I70" s="16" t="s">
        <v>90</v>
      </c>
      <c r="J70" s="29" t="s">
        <v>170</v>
      </c>
    </row>
    <row r="71" spans="1:10" ht="0.75" customHeight="1">
      <c r="A71" s="18"/>
      <c r="B71" s="24"/>
      <c r="C71" s="96"/>
      <c r="D71" s="29"/>
      <c r="E71" s="131"/>
      <c r="F71" s="131"/>
      <c r="G71" s="131"/>
      <c r="H71" s="131"/>
      <c r="I71" s="16"/>
      <c r="J71" s="29"/>
    </row>
    <row r="72" spans="1:10" ht="15.75" customHeight="1">
      <c r="A72" s="128"/>
      <c r="B72" s="90" t="s">
        <v>79</v>
      </c>
      <c r="C72" s="22"/>
      <c r="D72" s="22"/>
      <c r="E72" s="132">
        <f>SUM(E68:E71)</f>
        <v>2443.8</v>
      </c>
      <c r="F72" s="132">
        <f>SUM(F70,F69,F68)</f>
        <v>935.4</v>
      </c>
      <c r="G72" s="132">
        <f>SUM(G68:G71)</f>
        <v>738.4</v>
      </c>
      <c r="H72" s="132">
        <f>SUM(H68:H71)</f>
        <v>770</v>
      </c>
      <c r="I72" s="79"/>
      <c r="J72" s="127"/>
    </row>
    <row r="73" spans="1:14" ht="14.25">
      <c r="A73" s="128"/>
      <c r="B73" s="87" t="s">
        <v>50</v>
      </c>
      <c r="C73" s="79"/>
      <c r="D73" s="79"/>
      <c r="E73" s="132">
        <f>SUM(E72,E66,E52,E44,E37,E30,)</f>
        <v>34519.399999999994</v>
      </c>
      <c r="F73" s="132">
        <f>SUM(F72,F66,F52,F44,F30,F37,)</f>
        <v>10674.2</v>
      </c>
      <c r="G73" s="132">
        <f>SUM(,G72,G66,G52,G44,G37,G30,)</f>
        <v>11655</v>
      </c>
      <c r="H73" s="132">
        <f>SUM(H72,H66,H52,H44,H37,H30,)</f>
        <v>12190.2</v>
      </c>
      <c r="I73" s="79"/>
      <c r="J73" s="127"/>
      <c r="N73" s="103">
        <f>SUM(F73:H73)</f>
        <v>34519.4</v>
      </c>
    </row>
    <row r="74" spans="5:8" ht="12.75">
      <c r="E74" s="103" t="s">
        <v>193</v>
      </c>
      <c r="H74" s="103"/>
    </row>
    <row r="75" ht="12.75">
      <c r="F75" s="103">
        <v>10674.2</v>
      </c>
    </row>
    <row r="76" spans="1:10" ht="15">
      <c r="A76" s="40"/>
      <c r="B76" s="41"/>
      <c r="C76" s="42"/>
      <c r="D76" s="43"/>
      <c r="E76" s="23"/>
      <c r="F76" s="44"/>
      <c r="G76" s="44"/>
      <c r="H76" s="44"/>
      <c r="I76" s="12"/>
      <c r="J76" s="86"/>
    </row>
    <row r="77" spans="1:10" ht="12.75">
      <c r="A77" s="10"/>
      <c r="B77" s="10"/>
      <c r="C77" s="10"/>
      <c r="D77" s="10"/>
      <c r="E77" s="10"/>
      <c r="F77" s="10"/>
      <c r="G77" s="10"/>
      <c r="H77" s="10"/>
      <c r="I77" s="10"/>
      <c r="J77" s="85"/>
    </row>
    <row r="78" spans="1:10" ht="12.75">
      <c r="A78" s="10"/>
      <c r="B78" s="10"/>
      <c r="C78" s="10"/>
      <c r="D78" s="10"/>
      <c r="E78" s="10"/>
      <c r="F78" s="10"/>
      <c r="G78" s="10"/>
      <c r="H78" s="10"/>
      <c r="I78" s="10"/>
      <c r="J78" s="85"/>
    </row>
    <row r="79" spans="1:10" ht="12.75">
      <c r="A79" s="10"/>
      <c r="B79" s="10"/>
      <c r="C79" s="10"/>
      <c r="D79" s="10"/>
      <c r="E79" s="10"/>
      <c r="F79" s="10"/>
      <c r="G79" s="10"/>
      <c r="H79" s="10"/>
      <c r="I79" s="10"/>
      <c r="J79" s="85"/>
    </row>
    <row r="80" spans="1:10" ht="12.75">
      <c r="A80" s="10"/>
      <c r="B80" s="10"/>
      <c r="C80" s="10"/>
      <c r="D80" s="10"/>
      <c r="E80" s="10"/>
      <c r="F80" s="10"/>
      <c r="G80" s="10"/>
      <c r="H80" s="10"/>
      <c r="I80" s="10"/>
      <c r="J80" s="85"/>
    </row>
  </sheetData>
  <sheetProtection selectLockedCells="1" selectUnlockedCells="1"/>
  <mergeCells count="48">
    <mergeCell ref="B67:I67"/>
    <mergeCell ref="H54:H55"/>
    <mergeCell ref="I54:I55"/>
    <mergeCell ref="J54:J55"/>
    <mergeCell ref="B53:J53"/>
    <mergeCell ref="G54:G55"/>
    <mergeCell ref="A54:A55"/>
    <mergeCell ref="B54:B55"/>
    <mergeCell ref="C54:C55"/>
    <mergeCell ref="D54:D55"/>
    <mergeCell ref="E54:E55"/>
    <mergeCell ref="F54:F55"/>
    <mergeCell ref="B45:J45"/>
    <mergeCell ref="H41:H42"/>
    <mergeCell ref="E41:E42"/>
    <mergeCell ref="A41:A42"/>
    <mergeCell ref="B41:B42"/>
    <mergeCell ref="C41:C42"/>
    <mergeCell ref="D41:D42"/>
    <mergeCell ref="G41:G42"/>
    <mergeCell ref="F41:F42"/>
    <mergeCell ref="I41:I42"/>
    <mergeCell ref="A33:A34"/>
    <mergeCell ref="B33:B34"/>
    <mergeCell ref="C33:C34"/>
    <mergeCell ref="D33:D34"/>
    <mergeCell ref="E33:E34"/>
    <mergeCell ref="B8:B9"/>
    <mergeCell ref="C8:C9"/>
    <mergeCell ref="D8:D9"/>
    <mergeCell ref="J41:J42"/>
    <mergeCell ref="F33:F34"/>
    <mergeCell ref="J8:J9"/>
    <mergeCell ref="B38:J38"/>
    <mergeCell ref="B31:J31"/>
    <mergeCell ref="B11:J11"/>
    <mergeCell ref="H33:H34"/>
    <mergeCell ref="I33:I34"/>
    <mergeCell ref="G33:G34"/>
    <mergeCell ref="J33:J34"/>
    <mergeCell ref="A6:J6"/>
    <mergeCell ref="A8:A9"/>
    <mergeCell ref="I8:I9"/>
    <mergeCell ref="G1:J1"/>
    <mergeCell ref="G2:J2"/>
    <mergeCell ref="A4:J4"/>
    <mergeCell ref="A5:J5"/>
    <mergeCell ref="F8:H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8"/>
  <sheetViews>
    <sheetView zoomScalePageLayoutView="0" workbookViewId="0" topLeftCell="A1">
      <selection activeCell="T150" sqref="T150"/>
    </sheetView>
  </sheetViews>
  <sheetFormatPr defaultColWidth="9.00390625" defaultRowHeight="12.75"/>
  <cols>
    <col min="1" max="1" width="6.375" style="69" customWidth="1"/>
    <col min="2" max="2" width="35.875" style="0" customWidth="1"/>
    <col min="3" max="3" width="14.125" style="0" customWidth="1"/>
    <col min="5" max="5" width="21.875" style="0" customWidth="1"/>
  </cols>
  <sheetData>
    <row r="1" spans="1:9" ht="15">
      <c r="A1" s="62"/>
      <c r="D1" s="1"/>
      <c r="E1" s="172" t="s">
        <v>198</v>
      </c>
      <c r="F1" s="141"/>
      <c r="G1" s="141"/>
      <c r="H1" s="141"/>
      <c r="I1" s="141"/>
    </row>
    <row r="2" spans="1:9" ht="15">
      <c r="A2" s="62"/>
      <c r="D2" s="1"/>
      <c r="E2" s="141"/>
      <c r="F2" s="141"/>
      <c r="G2" s="141"/>
      <c r="H2" s="141"/>
      <c r="I2" s="141"/>
    </row>
    <row r="3" spans="1:9" ht="15">
      <c r="A3" s="62"/>
      <c r="D3" s="1"/>
      <c r="E3" s="141"/>
      <c r="F3" s="141"/>
      <c r="G3" s="141"/>
      <c r="H3" s="141"/>
      <c r="I3" s="141"/>
    </row>
    <row r="4" spans="1:9" ht="15">
      <c r="A4" s="62"/>
      <c r="D4" s="1"/>
      <c r="E4" s="141"/>
      <c r="F4" s="141"/>
      <c r="G4" s="141"/>
      <c r="H4" s="141"/>
      <c r="I4" s="141"/>
    </row>
    <row r="5" spans="1:9" ht="15.75">
      <c r="A5" s="62"/>
      <c r="D5" s="1"/>
      <c r="E5" s="203" t="s">
        <v>194</v>
      </c>
      <c r="F5" s="204"/>
      <c r="G5" s="204"/>
      <c r="H5" s="204"/>
      <c r="I5" s="204"/>
    </row>
    <row r="6" spans="1:9" ht="24.75" customHeight="1">
      <c r="A6" s="173" t="s">
        <v>54</v>
      </c>
      <c r="B6" s="173"/>
      <c r="C6" s="173"/>
      <c r="D6" s="173"/>
      <c r="E6" s="173"/>
      <c r="F6" s="173"/>
      <c r="G6" s="173"/>
      <c r="H6" s="173"/>
      <c r="I6" s="173"/>
    </row>
    <row r="7" spans="1:9" ht="16.5" customHeight="1">
      <c r="A7" s="173" t="s">
        <v>173</v>
      </c>
      <c r="B7" s="173"/>
      <c r="C7" s="173"/>
      <c r="D7" s="173"/>
      <c r="E7" s="173"/>
      <c r="F7" s="173"/>
      <c r="G7" s="173"/>
      <c r="H7" s="173"/>
      <c r="I7" s="31"/>
    </row>
    <row r="8" spans="1:9" ht="15.75" customHeight="1">
      <c r="A8" s="174" t="s">
        <v>191</v>
      </c>
      <c r="B8" s="174"/>
      <c r="C8" s="174"/>
      <c r="D8" s="174"/>
      <c r="E8" s="174"/>
      <c r="F8" s="174"/>
      <c r="G8" s="174"/>
      <c r="H8" s="174"/>
      <c r="I8" s="32"/>
    </row>
    <row r="9" spans="1:9" ht="15.75">
      <c r="A9" s="62"/>
      <c r="B9" s="15"/>
      <c r="C9" s="15"/>
      <c r="D9" s="15"/>
      <c r="E9" s="15"/>
      <c r="F9" s="15"/>
      <c r="G9" s="15"/>
      <c r="H9" s="15"/>
      <c r="I9" s="15"/>
    </row>
    <row r="10" spans="1:9" ht="30" customHeight="1">
      <c r="A10" s="63" t="s">
        <v>0</v>
      </c>
      <c r="B10" s="2" t="s">
        <v>1</v>
      </c>
      <c r="C10" s="162" t="s">
        <v>2</v>
      </c>
      <c r="D10" s="162"/>
      <c r="E10" s="2" t="s">
        <v>3</v>
      </c>
      <c r="F10" s="162" t="s">
        <v>4</v>
      </c>
      <c r="G10" s="163" t="s">
        <v>5</v>
      </c>
      <c r="H10" s="163"/>
      <c r="I10" s="163"/>
    </row>
    <row r="11" spans="1:9" ht="15.75" customHeight="1">
      <c r="A11" s="64" t="s">
        <v>6</v>
      </c>
      <c r="B11" s="3" t="s">
        <v>7</v>
      </c>
      <c r="C11" s="164" t="s">
        <v>8</v>
      </c>
      <c r="D11" s="164"/>
      <c r="E11" s="165" t="s">
        <v>9</v>
      </c>
      <c r="F11" s="162"/>
      <c r="G11" s="166" t="s">
        <v>10</v>
      </c>
      <c r="H11" s="166"/>
      <c r="I11" s="166"/>
    </row>
    <row r="12" spans="1:9" ht="15">
      <c r="A12" s="65"/>
      <c r="B12" s="3" t="s">
        <v>11</v>
      </c>
      <c r="C12" s="164"/>
      <c r="D12" s="164"/>
      <c r="E12" s="165"/>
      <c r="F12" s="162"/>
      <c r="G12" s="167"/>
      <c r="H12" s="167"/>
      <c r="I12" s="167"/>
    </row>
    <row r="13" spans="1:9" ht="13.5" customHeight="1">
      <c r="A13" s="65"/>
      <c r="B13" s="4"/>
      <c r="C13" s="164"/>
      <c r="D13" s="164"/>
      <c r="E13" s="4"/>
      <c r="F13" s="168"/>
      <c r="G13" s="169" t="s">
        <v>97</v>
      </c>
      <c r="H13" s="156" t="s">
        <v>98</v>
      </c>
      <c r="I13" s="156" t="s">
        <v>99</v>
      </c>
    </row>
    <row r="14" spans="1:9" ht="12.75">
      <c r="A14" s="65"/>
      <c r="B14" s="4"/>
      <c r="C14" s="5" t="s">
        <v>182</v>
      </c>
      <c r="D14" s="5" t="s">
        <v>12</v>
      </c>
      <c r="E14" s="4"/>
      <c r="F14" s="168"/>
      <c r="G14" s="169"/>
      <c r="H14" s="156"/>
      <c r="I14" s="156"/>
    </row>
    <row r="15" spans="1:9" ht="14.25" customHeight="1">
      <c r="A15" s="66"/>
      <c r="B15" s="4"/>
      <c r="C15" s="7" t="s">
        <v>13</v>
      </c>
      <c r="D15" s="7" t="s">
        <v>14</v>
      </c>
      <c r="E15" s="4"/>
      <c r="F15" s="6"/>
      <c r="G15" s="169"/>
      <c r="H15" s="156"/>
      <c r="I15" s="156"/>
    </row>
    <row r="16" spans="1:9" ht="12.75">
      <c r="A16" s="67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</row>
    <row r="17" spans="1:9" ht="15" customHeight="1">
      <c r="A17" s="25"/>
      <c r="B17" s="159" t="s">
        <v>183</v>
      </c>
      <c r="C17" s="159"/>
      <c r="D17" s="159"/>
      <c r="E17" s="159"/>
      <c r="F17" s="159"/>
      <c r="G17" s="159"/>
      <c r="H17" s="159"/>
      <c r="I17" s="159"/>
    </row>
    <row r="18" spans="1:9" ht="37.5" customHeight="1">
      <c r="A18" s="46" t="s">
        <v>15</v>
      </c>
      <c r="B18" s="45" t="str">
        <f>'Переч мероприят'!B12</f>
        <v>Организация и проведение муниципального  конкурса "А ну-ка, парни" ко Дню Защитника Отечества</v>
      </c>
      <c r="C18" s="105">
        <f>'Переч мероприят'!E12</f>
        <v>174.7</v>
      </c>
      <c r="D18" s="29"/>
      <c r="E18" s="29" t="s">
        <v>108</v>
      </c>
      <c r="F18" s="29" t="s">
        <v>16</v>
      </c>
      <c r="G18" s="19">
        <v>70</v>
      </c>
      <c r="H18" s="19">
        <v>75</v>
      </c>
      <c r="I18" s="19">
        <v>80</v>
      </c>
    </row>
    <row r="19" spans="1:9" ht="27.75" customHeight="1">
      <c r="A19" s="34" t="s">
        <v>17</v>
      </c>
      <c r="B19" s="25" t="str">
        <f>'Переч мероприят'!B13</f>
        <v>Организация и проведение  военно-патриотической игры "Зарница"</v>
      </c>
      <c r="C19" s="106">
        <f>'Переч мероприят'!E13</f>
        <v>219.9</v>
      </c>
      <c r="D19" s="25"/>
      <c r="E19" s="25" t="s">
        <v>108</v>
      </c>
      <c r="F19" s="25" t="s">
        <v>16</v>
      </c>
      <c r="G19" s="19">
        <v>150</v>
      </c>
      <c r="H19" s="19">
        <v>160</v>
      </c>
      <c r="I19" s="19">
        <v>170</v>
      </c>
    </row>
    <row r="20" spans="1:9" ht="25.5" customHeight="1">
      <c r="A20" s="34" t="s">
        <v>19</v>
      </c>
      <c r="B20" s="45" t="str">
        <f>'Переч мероприят'!B14</f>
        <v>Организация и проведение акции "Блокадный хлеб Ленинграда"</v>
      </c>
      <c r="C20" s="106">
        <f>'Переч мероприят'!E14</f>
        <v>349.9</v>
      </c>
      <c r="D20" s="25"/>
      <c r="E20" s="25" t="s">
        <v>108</v>
      </c>
      <c r="F20" s="25" t="s">
        <v>16</v>
      </c>
      <c r="G20" s="19">
        <v>100</v>
      </c>
      <c r="H20" s="19">
        <v>110</v>
      </c>
      <c r="I20" s="19">
        <v>120</v>
      </c>
    </row>
    <row r="21" spans="1:9" ht="27" customHeight="1">
      <c r="A21" s="34" t="s">
        <v>20</v>
      </c>
      <c r="B21" s="45" t="str">
        <f>'Переч мероприят'!B15</f>
        <v>Организация и проведение акции "Россия - Беларусь, единая история, единое будущее"</v>
      </c>
      <c r="C21" s="106">
        <f>'Переч мероприят'!E15</f>
        <v>480</v>
      </c>
      <c r="D21" s="25"/>
      <c r="E21" s="25" t="s">
        <v>108</v>
      </c>
      <c r="F21" s="16" t="s">
        <v>16</v>
      </c>
      <c r="G21" s="19">
        <v>200</v>
      </c>
      <c r="H21" s="19">
        <v>210</v>
      </c>
      <c r="I21" s="19">
        <v>220</v>
      </c>
    </row>
    <row r="22" spans="1:9" ht="19.5" customHeight="1">
      <c r="A22" s="175" t="s">
        <v>22</v>
      </c>
      <c r="B22" s="189" t="str">
        <f>'Переч мероприят'!B16</f>
        <v>Организация и проведение мероприятия  "День призывника"</v>
      </c>
      <c r="C22" s="190">
        <f>'Переч мероприят'!E16</f>
        <v>180</v>
      </c>
      <c r="D22" s="143"/>
      <c r="E22" s="25" t="s">
        <v>108</v>
      </c>
      <c r="F22" s="25" t="s">
        <v>16</v>
      </c>
      <c r="G22" s="19">
        <v>50</v>
      </c>
      <c r="H22" s="19">
        <v>55</v>
      </c>
      <c r="I22" s="19">
        <v>60</v>
      </c>
    </row>
    <row r="23" spans="1:9" ht="39.75" customHeight="1">
      <c r="A23" s="175"/>
      <c r="B23" s="189"/>
      <c r="C23" s="190"/>
      <c r="D23" s="143"/>
      <c r="E23" s="25" t="s">
        <v>109</v>
      </c>
      <c r="F23" s="25" t="s">
        <v>23</v>
      </c>
      <c r="G23" s="19">
        <v>1</v>
      </c>
      <c r="H23" s="19">
        <v>1</v>
      </c>
      <c r="I23" s="19">
        <v>1</v>
      </c>
    </row>
    <row r="24" spans="1:9" ht="17.25" customHeight="1">
      <c r="A24" s="175" t="s">
        <v>24</v>
      </c>
      <c r="B24" s="149" t="str">
        <f>'Переч мероприят'!B17</f>
        <v>Организация и проведение мероприятия по вручению паспортов</v>
      </c>
      <c r="C24" s="176">
        <f>'Переч мероприят'!E17</f>
        <v>132.5</v>
      </c>
      <c r="D24" s="149"/>
      <c r="E24" s="25" t="s">
        <v>108</v>
      </c>
      <c r="F24" s="25" t="s">
        <v>16</v>
      </c>
      <c r="G24" s="19">
        <v>30</v>
      </c>
      <c r="H24" s="19">
        <v>35</v>
      </c>
      <c r="I24" s="19">
        <v>40</v>
      </c>
    </row>
    <row r="25" spans="1:9" ht="15.75" customHeight="1">
      <c r="A25" s="175"/>
      <c r="B25" s="149"/>
      <c r="C25" s="176"/>
      <c r="D25" s="149"/>
      <c r="E25" s="25" t="s">
        <v>109</v>
      </c>
      <c r="F25" s="25" t="s">
        <v>23</v>
      </c>
      <c r="G25" s="19">
        <v>4</v>
      </c>
      <c r="H25" s="19">
        <v>5</v>
      </c>
      <c r="I25" s="19">
        <v>6</v>
      </c>
    </row>
    <row r="26" spans="1:9" ht="21.75" customHeight="1">
      <c r="A26" s="34" t="s">
        <v>26</v>
      </c>
      <c r="B26" s="25" t="str">
        <f>'Переч мероприят'!B18</f>
        <v>Организация эстафет  </v>
      </c>
      <c r="C26" s="106">
        <f>'Переч мероприят'!E18</f>
        <v>137</v>
      </c>
      <c r="D26" s="25"/>
      <c r="E26" s="25" t="s">
        <v>108</v>
      </c>
      <c r="F26" s="25" t="s">
        <v>16</v>
      </c>
      <c r="G26" s="19">
        <v>60</v>
      </c>
      <c r="H26" s="19">
        <v>80</v>
      </c>
      <c r="I26" s="19">
        <v>90</v>
      </c>
    </row>
    <row r="27" spans="1:9" ht="15.75" customHeight="1">
      <c r="A27" s="175" t="s">
        <v>27</v>
      </c>
      <c r="B27" s="149" t="str">
        <f>'Переч мероприят'!B19</f>
        <v>Организация и проведение акции "Обелиск"</v>
      </c>
      <c r="C27" s="176">
        <f>'Переч мероприят'!E19</f>
        <v>570</v>
      </c>
      <c r="D27" s="149"/>
      <c r="E27" s="25" t="s">
        <v>108</v>
      </c>
      <c r="F27" s="25" t="s">
        <v>16</v>
      </c>
      <c r="G27" s="19">
        <v>80</v>
      </c>
      <c r="H27" s="19">
        <v>100</v>
      </c>
      <c r="I27" s="19">
        <v>110</v>
      </c>
    </row>
    <row r="28" spans="1:9" ht="25.5">
      <c r="A28" s="175"/>
      <c r="B28" s="149"/>
      <c r="C28" s="176"/>
      <c r="D28" s="149"/>
      <c r="E28" s="25" t="s">
        <v>109</v>
      </c>
      <c r="F28" s="25" t="s">
        <v>23</v>
      </c>
      <c r="G28" s="19">
        <v>5</v>
      </c>
      <c r="H28" s="19">
        <v>6</v>
      </c>
      <c r="I28" s="19">
        <v>7</v>
      </c>
    </row>
    <row r="29" spans="1:9" ht="25.5">
      <c r="A29" s="34" t="s">
        <v>149</v>
      </c>
      <c r="B29" s="25" t="str">
        <f>'Переч мероприят'!B20</f>
        <v>Организация временного трудоустройства подростков и молодежи </v>
      </c>
      <c r="C29" s="106">
        <f>'Переч мероприят'!E20</f>
        <v>6603.9</v>
      </c>
      <c r="D29" s="25"/>
      <c r="E29" s="25" t="s">
        <v>108</v>
      </c>
      <c r="F29" s="25" t="s">
        <v>16</v>
      </c>
      <c r="G29" s="19">
        <v>279</v>
      </c>
      <c r="H29" s="136">
        <v>285</v>
      </c>
      <c r="I29" s="19">
        <v>290</v>
      </c>
    </row>
    <row r="30" spans="1:9" ht="38.25">
      <c r="A30" s="34" t="s">
        <v>150</v>
      </c>
      <c r="B30" s="25" t="str">
        <f>'Переч мероприят'!B21</f>
        <v>Организация мероприятий по досуговой занятости   детей и подростков  (экскурсии, походы, слеты и  т.д.) </v>
      </c>
      <c r="C30" s="106">
        <f>'Переч мероприят'!E21</f>
        <v>1913.9</v>
      </c>
      <c r="D30" s="25"/>
      <c r="E30" s="25" t="s">
        <v>108</v>
      </c>
      <c r="F30" s="25" t="s">
        <v>16</v>
      </c>
      <c r="G30" s="19">
        <v>200</v>
      </c>
      <c r="H30" s="19">
        <v>210</v>
      </c>
      <c r="I30" s="19">
        <v>220</v>
      </c>
    </row>
    <row r="31" spans="1:9" ht="19.5" customHeight="1">
      <c r="A31" s="194" t="s">
        <v>151</v>
      </c>
      <c r="B31" s="160" t="str">
        <f>'Переч мероприят'!B22</f>
        <v>Мероприятия по  организации досуга детей, подростков и молодежи мкр. Черная Речка </v>
      </c>
      <c r="C31" s="170">
        <f>'Переч мероприят'!E22</f>
        <v>2884.8</v>
      </c>
      <c r="D31" s="157"/>
      <c r="E31" s="157" t="s">
        <v>109</v>
      </c>
      <c r="F31" s="160" t="s">
        <v>172</v>
      </c>
      <c r="G31" s="197">
        <v>24</v>
      </c>
      <c r="H31" s="197">
        <v>25</v>
      </c>
      <c r="I31" s="197">
        <v>26</v>
      </c>
    </row>
    <row r="32" spans="1:9" ht="8.25" customHeight="1">
      <c r="A32" s="195"/>
      <c r="B32" s="161"/>
      <c r="C32" s="171"/>
      <c r="D32" s="158"/>
      <c r="E32" s="158"/>
      <c r="F32" s="161"/>
      <c r="G32" s="198"/>
      <c r="H32" s="198"/>
      <c r="I32" s="198"/>
    </row>
    <row r="33" spans="1:9" ht="30" customHeight="1">
      <c r="A33" s="194" t="s">
        <v>152</v>
      </c>
      <c r="B33" s="160" t="str">
        <f>'Переч мероприят'!B23</f>
        <v>Организация и проведение мастер-классов, творческих мастерских, флешмобов</v>
      </c>
      <c r="C33" s="170">
        <f>'Переч мероприят'!E23</f>
        <v>508.3</v>
      </c>
      <c r="D33" s="157"/>
      <c r="E33" s="25" t="s">
        <v>108</v>
      </c>
      <c r="F33" s="25" t="s">
        <v>16</v>
      </c>
      <c r="G33" s="19">
        <v>150</v>
      </c>
      <c r="H33" s="19">
        <v>160</v>
      </c>
      <c r="I33" s="19">
        <v>170</v>
      </c>
    </row>
    <row r="34" spans="1:9" ht="30" customHeight="1">
      <c r="A34" s="195"/>
      <c r="B34" s="161"/>
      <c r="C34" s="171"/>
      <c r="D34" s="158"/>
      <c r="E34" s="25" t="s">
        <v>109</v>
      </c>
      <c r="F34" s="25" t="s">
        <v>172</v>
      </c>
      <c r="G34" s="19">
        <v>9</v>
      </c>
      <c r="H34" s="19">
        <v>10</v>
      </c>
      <c r="I34" s="19">
        <v>11</v>
      </c>
    </row>
    <row r="35" spans="1:9" ht="18" customHeight="1">
      <c r="A35" s="194" t="s">
        <v>153</v>
      </c>
      <c r="B35" s="160" t="str">
        <f>'Переч мероприят'!B24</f>
        <v>Мероприятия по развитию туризма</v>
      </c>
      <c r="C35" s="170">
        <f>'Переч мероприят'!E24</f>
        <v>690.5</v>
      </c>
      <c r="D35" s="157"/>
      <c r="E35" s="25" t="s">
        <v>108</v>
      </c>
      <c r="F35" s="25" t="s">
        <v>16</v>
      </c>
      <c r="G35" s="19">
        <v>20</v>
      </c>
      <c r="H35" s="19">
        <v>21</v>
      </c>
      <c r="I35" s="19">
        <v>22</v>
      </c>
    </row>
    <row r="36" spans="1:9" ht="15.75" customHeight="1">
      <c r="A36" s="195"/>
      <c r="B36" s="161"/>
      <c r="C36" s="171"/>
      <c r="D36" s="158"/>
      <c r="E36" s="25" t="s">
        <v>109</v>
      </c>
      <c r="F36" s="25" t="s">
        <v>172</v>
      </c>
      <c r="G36" s="19">
        <v>4</v>
      </c>
      <c r="H36" s="19">
        <v>5</v>
      </c>
      <c r="I36" s="19">
        <v>6</v>
      </c>
    </row>
    <row r="37" spans="1:9" ht="36" customHeight="1" hidden="1">
      <c r="A37" s="194"/>
      <c r="B37" s="157"/>
      <c r="C37" s="201"/>
      <c r="D37" s="118"/>
      <c r="E37" s="25"/>
      <c r="F37" s="25"/>
      <c r="G37" s="19"/>
      <c r="H37" s="19"/>
      <c r="I37" s="19"/>
    </row>
    <row r="38" spans="1:9" ht="38.25" customHeight="1" hidden="1">
      <c r="A38" s="195"/>
      <c r="B38" s="158"/>
      <c r="C38" s="202"/>
      <c r="D38" s="118"/>
      <c r="E38" s="25"/>
      <c r="F38" s="25"/>
      <c r="G38" s="19"/>
      <c r="H38" s="19"/>
      <c r="I38" s="19"/>
    </row>
    <row r="39" spans="1:9" ht="68.25" customHeight="1" hidden="1">
      <c r="A39" s="194"/>
      <c r="B39" s="157"/>
      <c r="C39" s="201"/>
      <c r="D39" s="118"/>
      <c r="E39" s="25"/>
      <c r="F39" s="25"/>
      <c r="G39" s="19"/>
      <c r="H39" s="19"/>
      <c r="I39" s="19"/>
    </row>
    <row r="40" spans="1:9" ht="21" customHeight="1" hidden="1">
      <c r="A40" s="195"/>
      <c r="B40" s="158"/>
      <c r="C40" s="202"/>
      <c r="D40" s="118"/>
      <c r="E40" s="25"/>
      <c r="F40" s="25"/>
      <c r="G40" s="19"/>
      <c r="H40" s="19"/>
      <c r="I40" s="19"/>
    </row>
    <row r="41" spans="1:9" ht="68.25" customHeight="1" hidden="1">
      <c r="A41" s="116"/>
      <c r="B41" s="117"/>
      <c r="C41" s="110"/>
      <c r="D41" s="118"/>
      <c r="E41" s="25"/>
      <c r="F41" s="25"/>
      <c r="G41" s="19"/>
      <c r="H41" s="19"/>
      <c r="I41" s="19"/>
    </row>
    <row r="42" spans="1:9" ht="72.75" customHeight="1" hidden="1">
      <c r="A42" s="194"/>
      <c r="B42" s="157"/>
      <c r="C42" s="201"/>
      <c r="D42" s="157"/>
      <c r="E42" s="25"/>
      <c r="F42" s="25"/>
      <c r="G42" s="19"/>
      <c r="H42" s="19"/>
      <c r="I42" s="19"/>
    </row>
    <row r="43" spans="1:9" ht="72.75" customHeight="1" hidden="1">
      <c r="A43" s="195"/>
      <c r="B43" s="158"/>
      <c r="C43" s="202"/>
      <c r="D43" s="158"/>
      <c r="E43" s="25"/>
      <c r="F43" s="25"/>
      <c r="G43" s="19"/>
      <c r="H43" s="19"/>
      <c r="I43" s="19"/>
    </row>
    <row r="44" spans="1:9" ht="72.75" customHeight="1" hidden="1">
      <c r="A44" s="194"/>
      <c r="B44" s="157"/>
      <c r="C44" s="201"/>
      <c r="D44" s="157"/>
      <c r="E44" s="25"/>
      <c r="F44" s="25"/>
      <c r="G44" s="19"/>
      <c r="H44" s="19"/>
      <c r="I44" s="19"/>
    </row>
    <row r="45" spans="1:9" ht="72.75" customHeight="1" hidden="1">
      <c r="A45" s="195"/>
      <c r="B45" s="158"/>
      <c r="C45" s="202"/>
      <c r="D45" s="158"/>
      <c r="E45" s="25"/>
      <c r="F45" s="25"/>
      <c r="G45" s="19"/>
      <c r="H45" s="19"/>
      <c r="I45" s="19"/>
    </row>
    <row r="46" spans="1:9" ht="19.5" customHeight="1">
      <c r="A46" s="34"/>
      <c r="B46" s="37" t="s">
        <v>28</v>
      </c>
      <c r="C46" s="112">
        <f>SUM(C18:C36)</f>
        <v>14845.399999999998</v>
      </c>
      <c r="D46" s="25"/>
      <c r="E46" s="39"/>
      <c r="F46" s="25"/>
      <c r="G46" s="25"/>
      <c r="H46" s="25"/>
      <c r="I46" s="25"/>
    </row>
    <row r="47" spans="1:9" ht="25.5" customHeight="1">
      <c r="A47" s="34"/>
      <c r="B47" s="196" t="s">
        <v>184</v>
      </c>
      <c r="C47" s="196"/>
      <c r="D47" s="196"/>
      <c r="E47" s="196"/>
      <c r="F47" s="196"/>
      <c r="G47" s="196"/>
      <c r="H47" s="196"/>
      <c r="I47" s="196"/>
    </row>
    <row r="48" spans="1:9" ht="18.75" customHeight="1">
      <c r="A48" s="175" t="s">
        <v>29</v>
      </c>
      <c r="B48" s="149" t="str">
        <f>'Переч мероприят'!B32</f>
        <v>Стипендия Главы МО Сертолово</v>
      </c>
      <c r="C48" s="176">
        <f>'Переч мероприят'!E32</f>
        <v>270</v>
      </c>
      <c r="D48" s="149"/>
      <c r="E48" s="25" t="s">
        <v>108</v>
      </c>
      <c r="F48" s="25" t="s">
        <v>16</v>
      </c>
      <c r="G48" s="19">
        <v>15</v>
      </c>
      <c r="H48" s="19">
        <v>15</v>
      </c>
      <c r="I48" s="19">
        <v>15</v>
      </c>
    </row>
    <row r="49" spans="1:9" ht="17.25" customHeight="1">
      <c r="A49" s="175"/>
      <c r="B49" s="149"/>
      <c r="C49" s="176"/>
      <c r="D49" s="149"/>
      <c r="E49" s="25" t="s">
        <v>109</v>
      </c>
      <c r="F49" s="25" t="s">
        <v>23</v>
      </c>
      <c r="G49" s="19">
        <v>6</v>
      </c>
      <c r="H49" s="19">
        <v>6</v>
      </c>
      <c r="I49" s="19">
        <v>6</v>
      </c>
    </row>
    <row r="50" spans="1:9" ht="17.25" customHeight="1">
      <c r="A50" s="175" t="s">
        <v>30</v>
      </c>
      <c r="B50" s="149" t="str">
        <f>'Переч мероприят'!B33</f>
        <v>Организация мероприятий по чествованию активной молодежи по итогам года </v>
      </c>
      <c r="C50" s="176">
        <f>'Переч мероприят'!E33</f>
        <v>370</v>
      </c>
      <c r="D50" s="149"/>
      <c r="E50" s="25" t="s">
        <v>108</v>
      </c>
      <c r="F50" s="25" t="s">
        <v>16</v>
      </c>
      <c r="G50" s="19">
        <v>60</v>
      </c>
      <c r="H50" s="19">
        <v>65</v>
      </c>
      <c r="I50" s="19">
        <v>70</v>
      </c>
    </row>
    <row r="51" spans="1:9" ht="55.5" customHeight="1">
      <c r="A51" s="175"/>
      <c r="B51" s="149"/>
      <c r="C51" s="176"/>
      <c r="D51" s="149"/>
      <c r="E51" s="25" t="s">
        <v>109</v>
      </c>
      <c r="F51" s="25" t="s">
        <v>23</v>
      </c>
      <c r="G51" s="19">
        <v>3</v>
      </c>
      <c r="H51" s="19">
        <v>3</v>
      </c>
      <c r="I51" s="19">
        <v>3</v>
      </c>
    </row>
    <row r="52" spans="1:9" ht="41.25" customHeight="1">
      <c r="A52" s="34" t="s">
        <v>32</v>
      </c>
      <c r="B52" s="25" t="str">
        <f>'Переч мероприят'!B35</f>
        <v>Организация и проведение муниципальных конкурсов, выставок, олимпиад,викторин,мастер-классов,творческих мастерских,литературных гостинных и др. </v>
      </c>
      <c r="C52" s="106">
        <f>'Переч мероприят'!E35</f>
        <v>830</v>
      </c>
      <c r="D52" s="25"/>
      <c r="E52" s="51" t="s">
        <v>109</v>
      </c>
      <c r="F52" s="51" t="s">
        <v>23</v>
      </c>
      <c r="G52" s="52">
        <v>10</v>
      </c>
      <c r="H52" s="52">
        <v>12</v>
      </c>
      <c r="I52" s="52">
        <v>14</v>
      </c>
    </row>
    <row r="53" spans="1:9" ht="44.25" customHeight="1">
      <c r="A53" s="177" t="s">
        <v>33</v>
      </c>
      <c r="B53" s="160" t="str">
        <f>'Переч мероприят'!B36</f>
        <v>Организация участия детских, подростковых и молодежных коллективов в районных, областных, всероссийских фестивалях, смотрах, конкурсах, выставках, карнавалах, зарницах, олимпиадах и др. мероприятиях различного уровня</v>
      </c>
      <c r="C53" s="170">
        <f>'Переч мероприят'!E36</f>
        <v>1320</v>
      </c>
      <c r="D53" s="157"/>
      <c r="E53" s="25" t="s">
        <v>108</v>
      </c>
      <c r="F53" s="25" t="s">
        <v>16</v>
      </c>
      <c r="G53" s="19">
        <v>1792</v>
      </c>
      <c r="H53" s="19">
        <v>1792</v>
      </c>
      <c r="I53" s="19">
        <v>1792</v>
      </c>
    </row>
    <row r="54" spans="1:9" ht="39" customHeight="1">
      <c r="A54" s="178"/>
      <c r="B54" s="161"/>
      <c r="C54" s="171"/>
      <c r="D54" s="158"/>
      <c r="E54" s="25" t="s">
        <v>109</v>
      </c>
      <c r="F54" s="25" t="s">
        <v>23</v>
      </c>
      <c r="G54" s="19">
        <v>10</v>
      </c>
      <c r="H54" s="19">
        <v>10</v>
      </c>
      <c r="I54" s="19">
        <v>10</v>
      </c>
    </row>
    <row r="55" spans="1:9" ht="12.75">
      <c r="A55" s="34"/>
      <c r="B55" s="37" t="s">
        <v>185</v>
      </c>
      <c r="C55" s="112">
        <f>SUM(C48:C54)</f>
        <v>2790</v>
      </c>
      <c r="D55" s="25"/>
      <c r="E55" s="39"/>
      <c r="F55" s="25"/>
      <c r="G55" s="25"/>
      <c r="H55" s="25"/>
      <c r="I55" s="25"/>
    </row>
    <row r="56" spans="1:9" ht="16.5" customHeight="1">
      <c r="A56" s="34"/>
      <c r="B56" s="159" t="s">
        <v>190</v>
      </c>
      <c r="C56" s="159"/>
      <c r="D56" s="159"/>
      <c r="E56" s="159"/>
      <c r="F56" s="159"/>
      <c r="G56" s="159"/>
      <c r="H56" s="159"/>
      <c r="I56" s="159"/>
    </row>
    <row r="57" spans="1:9" ht="18" customHeight="1">
      <c r="A57" s="175" t="s">
        <v>34</v>
      </c>
      <c r="B57" s="149" t="str">
        <f>'Переч мероприят'!B39</f>
        <v>Организация и проведение мероприятий с молодыми людьми с ограниченными возможностями</v>
      </c>
      <c r="C57" s="176">
        <f>'Переч мероприят'!E39</f>
        <v>762.5</v>
      </c>
      <c r="D57" s="149"/>
      <c r="E57" s="25" t="s">
        <v>108</v>
      </c>
      <c r="F57" s="25" t="s">
        <v>16</v>
      </c>
      <c r="G57" s="19">
        <v>20</v>
      </c>
      <c r="H57" s="19">
        <v>22</v>
      </c>
      <c r="I57" s="19">
        <v>22</v>
      </c>
    </row>
    <row r="58" spans="1:9" ht="21" customHeight="1">
      <c r="A58" s="175"/>
      <c r="B58" s="149"/>
      <c r="C58" s="176"/>
      <c r="D58" s="149"/>
      <c r="E58" s="25" t="s">
        <v>109</v>
      </c>
      <c r="F58" s="25" t="s">
        <v>23</v>
      </c>
      <c r="G58" s="19">
        <v>14</v>
      </c>
      <c r="H58" s="19">
        <v>15</v>
      </c>
      <c r="I58" s="19">
        <v>16</v>
      </c>
    </row>
    <row r="59" spans="1:9" ht="26.25" customHeight="1">
      <c r="A59" s="34" t="s">
        <v>145</v>
      </c>
      <c r="B59" s="25" t="str">
        <f>'Переч мероприят'!B40</f>
        <v>Организация и проведение мероприятия посвященного Дню инвалида</v>
      </c>
      <c r="C59" s="106">
        <f>'Переч мероприят'!E40</f>
        <v>180</v>
      </c>
      <c r="D59" s="25"/>
      <c r="E59" s="25" t="s">
        <v>108</v>
      </c>
      <c r="F59" s="25" t="s">
        <v>16</v>
      </c>
      <c r="G59" s="19">
        <v>290</v>
      </c>
      <c r="H59" s="19">
        <v>0</v>
      </c>
      <c r="I59" s="19">
        <v>0</v>
      </c>
    </row>
    <row r="60" spans="1:9" ht="19.5" customHeight="1">
      <c r="A60" s="175" t="s">
        <v>146</v>
      </c>
      <c r="B60" s="149" t="str">
        <f>'Переч мероприят'!B41</f>
        <v>Организация и проведение экскурсии для молодых людей с ограниченными возможностями</v>
      </c>
      <c r="C60" s="176">
        <f>'Переч мероприят'!E41</f>
        <v>304.6</v>
      </c>
      <c r="D60" s="149"/>
      <c r="E60" s="25" t="s">
        <v>108</v>
      </c>
      <c r="F60" s="25" t="s">
        <v>16</v>
      </c>
      <c r="G60" s="19">
        <v>80</v>
      </c>
      <c r="H60" s="19">
        <v>90</v>
      </c>
      <c r="I60" s="19">
        <v>100</v>
      </c>
    </row>
    <row r="61" spans="1:9" ht="19.5" customHeight="1">
      <c r="A61" s="175"/>
      <c r="B61" s="149"/>
      <c r="C61" s="176"/>
      <c r="D61" s="149"/>
      <c r="E61" s="25" t="s">
        <v>110</v>
      </c>
      <c r="F61" s="25" t="s">
        <v>23</v>
      </c>
      <c r="G61" s="19">
        <v>4</v>
      </c>
      <c r="H61" s="19">
        <v>5</v>
      </c>
      <c r="I61" s="19">
        <v>6</v>
      </c>
    </row>
    <row r="62" spans="1:9" ht="0.75" customHeight="1" hidden="1">
      <c r="A62" s="34"/>
      <c r="B62" s="25"/>
      <c r="C62" s="106"/>
      <c r="D62" s="25"/>
      <c r="E62" s="25"/>
      <c r="F62" s="25"/>
      <c r="G62" s="19"/>
      <c r="H62" s="19"/>
      <c r="I62" s="19"/>
    </row>
    <row r="63" spans="1:9" ht="0.75" customHeight="1" hidden="1">
      <c r="A63" s="34"/>
      <c r="B63" s="25"/>
      <c r="C63" s="106"/>
      <c r="D63" s="25"/>
      <c r="E63" s="25"/>
      <c r="F63" s="25"/>
      <c r="G63" s="19"/>
      <c r="H63" s="19"/>
      <c r="I63" s="19"/>
    </row>
    <row r="64" spans="1:9" ht="0.75" customHeight="1" hidden="1">
      <c r="A64" s="34"/>
      <c r="B64" s="25"/>
      <c r="C64" s="106"/>
      <c r="D64" s="25"/>
      <c r="E64" s="25"/>
      <c r="F64" s="25"/>
      <c r="G64" s="19"/>
      <c r="H64" s="19"/>
      <c r="I64" s="19"/>
    </row>
    <row r="65" spans="1:9" ht="16.5" customHeight="1">
      <c r="A65" s="34"/>
      <c r="B65" s="37" t="s">
        <v>162</v>
      </c>
      <c r="C65" s="112">
        <f>SUM(C57:C61)</f>
        <v>1247.1</v>
      </c>
      <c r="D65" s="25"/>
      <c r="E65" s="39"/>
      <c r="F65" s="25"/>
      <c r="G65" s="25"/>
      <c r="H65" s="25"/>
      <c r="I65" s="25"/>
    </row>
    <row r="66" spans="1:9" ht="15.75" customHeight="1">
      <c r="A66" s="34"/>
      <c r="B66" s="159" t="s">
        <v>186</v>
      </c>
      <c r="C66" s="159"/>
      <c r="D66" s="159"/>
      <c r="E66" s="159"/>
      <c r="F66" s="159"/>
      <c r="G66" s="159"/>
      <c r="H66" s="159"/>
      <c r="I66" s="159"/>
    </row>
    <row r="67" spans="1:9" ht="15.75" customHeight="1">
      <c r="A67" s="175" t="s">
        <v>37</v>
      </c>
      <c r="B67" s="149" t="str">
        <f>'Переч мероприят'!B46</f>
        <v>Организация и проведение мероприятий по работе с молодыми семьями </v>
      </c>
      <c r="C67" s="176">
        <f>'Переч мероприят'!E46</f>
        <v>677.3</v>
      </c>
      <c r="D67" s="149"/>
      <c r="E67" s="25" t="s">
        <v>108</v>
      </c>
      <c r="F67" s="25" t="s">
        <v>16</v>
      </c>
      <c r="G67" s="19">
        <v>30</v>
      </c>
      <c r="H67" s="19">
        <v>40</v>
      </c>
      <c r="I67" s="19">
        <v>50</v>
      </c>
    </row>
    <row r="68" spans="1:9" ht="27" customHeight="1">
      <c r="A68" s="175"/>
      <c r="B68" s="149"/>
      <c r="C68" s="176"/>
      <c r="D68" s="149"/>
      <c r="E68" s="25" t="s">
        <v>109</v>
      </c>
      <c r="F68" s="25" t="s">
        <v>23</v>
      </c>
      <c r="G68" s="19">
        <v>13</v>
      </c>
      <c r="H68" s="19">
        <v>15</v>
      </c>
      <c r="I68" s="19">
        <v>17</v>
      </c>
    </row>
    <row r="69" spans="1:9" ht="55.5" customHeight="1">
      <c r="A69" s="34" t="s">
        <v>73</v>
      </c>
      <c r="B69" s="25" t="str">
        <f>'Переч мероприят'!B47</f>
        <v>Организация и проведение  праздничного новогоднего представления для детей с 1 года до 5 лет</v>
      </c>
      <c r="C69" s="106">
        <f>'Переч мероприят'!E47</f>
        <v>245</v>
      </c>
      <c r="D69" s="25"/>
      <c r="E69" s="25" t="s">
        <v>109</v>
      </c>
      <c r="F69" s="25" t="s">
        <v>23</v>
      </c>
      <c r="G69" s="19">
        <v>1</v>
      </c>
      <c r="H69" s="19">
        <v>1</v>
      </c>
      <c r="I69" s="19">
        <v>1</v>
      </c>
    </row>
    <row r="70" spans="1:9" ht="15" customHeight="1">
      <c r="A70" s="175" t="s">
        <v>38</v>
      </c>
      <c r="B70" s="149" t="str">
        <f>'Переч мероприят'!B48</f>
        <v>Организация и проведение мероприятия «Мама, папа, я – дружная семья»</v>
      </c>
      <c r="C70" s="176">
        <f>'Переч мероприят'!E48</f>
        <v>360</v>
      </c>
      <c r="D70" s="149"/>
      <c r="E70" s="25" t="s">
        <v>108</v>
      </c>
      <c r="F70" s="25" t="s">
        <v>16</v>
      </c>
      <c r="G70" s="19">
        <v>30</v>
      </c>
      <c r="H70" s="19">
        <v>45</v>
      </c>
      <c r="I70" s="19">
        <v>55</v>
      </c>
    </row>
    <row r="71" spans="1:9" ht="25.5">
      <c r="A71" s="175"/>
      <c r="B71" s="149"/>
      <c r="C71" s="176"/>
      <c r="D71" s="149"/>
      <c r="E71" s="25" t="s">
        <v>109</v>
      </c>
      <c r="F71" s="25" t="s">
        <v>23</v>
      </c>
      <c r="G71" s="26">
        <v>1</v>
      </c>
      <c r="H71" s="26">
        <v>1</v>
      </c>
      <c r="I71" s="19">
        <v>1</v>
      </c>
    </row>
    <row r="72" spans="1:9" ht="15.75" customHeight="1">
      <c r="A72" s="175" t="s">
        <v>156</v>
      </c>
      <c r="B72" s="149" t="str">
        <f>'Переч мероприят'!B49</f>
        <v>Организация и проведение мероприятия "Парад калясок"</v>
      </c>
      <c r="C72" s="176">
        <f>'Переч мероприят'!E49</f>
        <v>204.10000000000002</v>
      </c>
      <c r="D72" s="149"/>
      <c r="E72" s="16" t="s">
        <v>112</v>
      </c>
      <c r="F72" s="25" t="s">
        <v>16</v>
      </c>
      <c r="G72" s="19">
        <v>40</v>
      </c>
      <c r="H72" s="19">
        <v>60</v>
      </c>
      <c r="I72" s="19">
        <v>80</v>
      </c>
    </row>
    <row r="73" spans="1:9" ht="15" customHeight="1">
      <c r="A73" s="175"/>
      <c r="B73" s="149"/>
      <c r="C73" s="176"/>
      <c r="D73" s="149"/>
      <c r="E73" s="16" t="s">
        <v>109</v>
      </c>
      <c r="F73" s="33" t="s">
        <v>23</v>
      </c>
      <c r="G73" s="53">
        <v>1</v>
      </c>
      <c r="H73" s="53">
        <v>1</v>
      </c>
      <c r="I73" s="53">
        <v>1</v>
      </c>
    </row>
    <row r="74" spans="1:9" ht="21.75" customHeight="1">
      <c r="A74" s="54" t="s">
        <v>157</v>
      </c>
      <c r="B74" s="160" t="str">
        <f>'Переч мероприят'!B50</f>
        <v>Организация и проведение конкурса среди молодых мам   «Наша мама – самая лучшая!»</v>
      </c>
      <c r="C74" s="170">
        <f>'Переч мероприят'!E50</f>
        <v>411</v>
      </c>
      <c r="D74" s="157"/>
      <c r="E74" s="16" t="s">
        <v>108</v>
      </c>
      <c r="F74" s="25" t="s">
        <v>16</v>
      </c>
      <c r="G74" s="19">
        <v>30</v>
      </c>
      <c r="H74" s="19">
        <v>50</v>
      </c>
      <c r="I74" s="19">
        <v>70</v>
      </c>
    </row>
    <row r="75" spans="1:9" ht="20.25" customHeight="1">
      <c r="A75" s="55"/>
      <c r="B75" s="161"/>
      <c r="C75" s="171"/>
      <c r="D75" s="158"/>
      <c r="E75" s="16" t="s">
        <v>109</v>
      </c>
      <c r="F75" s="33" t="s">
        <v>23</v>
      </c>
      <c r="G75" s="53">
        <v>1</v>
      </c>
      <c r="H75" s="53">
        <v>1</v>
      </c>
      <c r="I75" s="53">
        <v>1</v>
      </c>
    </row>
    <row r="76" spans="1:9" ht="20.25" customHeight="1" hidden="1">
      <c r="A76" s="177"/>
      <c r="B76" s="157"/>
      <c r="C76" s="170"/>
      <c r="D76" s="157"/>
      <c r="E76" s="16"/>
      <c r="F76" s="133"/>
      <c r="G76" s="53"/>
      <c r="H76" s="53"/>
      <c r="I76" s="53"/>
    </row>
    <row r="77" spans="1:9" ht="39.75" customHeight="1" hidden="1">
      <c r="A77" s="178"/>
      <c r="B77" s="158"/>
      <c r="C77" s="171"/>
      <c r="D77" s="158"/>
      <c r="E77" s="16"/>
      <c r="F77" s="133"/>
      <c r="G77" s="53"/>
      <c r="H77" s="53"/>
      <c r="I77" s="53"/>
    </row>
    <row r="78" spans="1:9" ht="14.25" customHeight="1">
      <c r="A78" s="34"/>
      <c r="B78" s="37" t="s">
        <v>39</v>
      </c>
      <c r="C78" s="113">
        <f>SUM(C67:C75)</f>
        <v>1897.4</v>
      </c>
      <c r="D78" s="25"/>
      <c r="E78" s="39"/>
      <c r="F78" s="25"/>
      <c r="G78" s="25"/>
      <c r="H78" s="25"/>
      <c r="I78" s="25"/>
    </row>
    <row r="79" spans="1:9" ht="29.25" customHeight="1">
      <c r="A79" s="34"/>
      <c r="B79" s="159" t="s">
        <v>187</v>
      </c>
      <c r="C79" s="159"/>
      <c r="D79" s="159"/>
      <c r="E79" s="159"/>
      <c r="F79" s="159"/>
      <c r="G79" s="159"/>
      <c r="H79" s="159"/>
      <c r="I79" s="159"/>
    </row>
    <row r="80" spans="1:11" ht="14.25" customHeight="1">
      <c r="A80" s="179" t="s">
        <v>40</v>
      </c>
      <c r="B80" s="185" t="s">
        <v>41</v>
      </c>
      <c r="C80" s="187">
        <v>692.5</v>
      </c>
      <c r="D80" s="183"/>
      <c r="E80" s="101" t="s">
        <v>108</v>
      </c>
      <c r="F80" s="101" t="s">
        <v>16</v>
      </c>
      <c r="G80" s="114">
        <v>450</v>
      </c>
      <c r="H80" s="137">
        <v>480</v>
      </c>
      <c r="I80" s="114">
        <v>500</v>
      </c>
      <c r="K80" t="s">
        <v>196</v>
      </c>
    </row>
    <row r="81" spans="1:9" ht="39.75" customHeight="1">
      <c r="A81" s="180"/>
      <c r="B81" s="186"/>
      <c r="C81" s="188"/>
      <c r="D81" s="184"/>
      <c r="E81" s="25" t="s">
        <v>113</v>
      </c>
      <c r="F81" s="25" t="s">
        <v>23</v>
      </c>
      <c r="G81" s="19">
        <v>16</v>
      </c>
      <c r="H81" s="19">
        <v>17</v>
      </c>
      <c r="I81" s="19">
        <v>18</v>
      </c>
    </row>
    <row r="82" spans="1:9" ht="15" customHeight="1">
      <c r="A82" s="153" t="s">
        <v>42</v>
      </c>
      <c r="B82" s="192" t="s">
        <v>84</v>
      </c>
      <c r="C82" s="176">
        <f>'Переч мероприят'!E56</f>
        <v>508</v>
      </c>
      <c r="D82" s="149"/>
      <c r="E82" s="25" t="s">
        <v>108</v>
      </c>
      <c r="F82" s="25" t="s">
        <v>16</v>
      </c>
      <c r="G82" s="19">
        <v>1747</v>
      </c>
      <c r="H82" s="19">
        <v>1760</v>
      </c>
      <c r="I82" s="19">
        <v>1770</v>
      </c>
    </row>
    <row r="83" spans="1:9" ht="26.25" customHeight="1">
      <c r="A83" s="153"/>
      <c r="B83" s="186"/>
      <c r="C83" s="176"/>
      <c r="D83" s="149"/>
      <c r="E83" s="25" t="s">
        <v>109</v>
      </c>
      <c r="F83" s="25" t="s">
        <v>23</v>
      </c>
      <c r="G83" s="19">
        <v>6</v>
      </c>
      <c r="H83" s="19">
        <v>7</v>
      </c>
      <c r="I83" s="19">
        <v>8</v>
      </c>
    </row>
    <row r="84" spans="1:9" ht="54" customHeight="1">
      <c r="A84" s="102" t="s">
        <v>43</v>
      </c>
      <c r="B84" s="57" t="s">
        <v>100</v>
      </c>
      <c r="C84" s="109">
        <f>'Переч мероприят'!E57</f>
        <v>1790</v>
      </c>
      <c r="D84" s="88"/>
      <c r="E84" s="25" t="s">
        <v>109</v>
      </c>
      <c r="F84" s="25" t="s">
        <v>172</v>
      </c>
      <c r="G84" s="19">
        <v>12</v>
      </c>
      <c r="H84" s="19">
        <v>13</v>
      </c>
      <c r="I84" s="19">
        <v>15</v>
      </c>
    </row>
    <row r="85" spans="1:9" ht="27" customHeight="1">
      <c r="A85" s="153" t="s">
        <v>44</v>
      </c>
      <c r="B85" s="199" t="s">
        <v>18</v>
      </c>
      <c r="C85" s="170">
        <f>'Переч мероприят'!E58</f>
        <v>880</v>
      </c>
      <c r="D85" s="157"/>
      <c r="E85" s="25" t="s">
        <v>109</v>
      </c>
      <c r="F85" s="25" t="s">
        <v>23</v>
      </c>
      <c r="G85" s="19">
        <v>1</v>
      </c>
      <c r="H85" s="19">
        <v>1</v>
      </c>
      <c r="I85" s="19">
        <v>1</v>
      </c>
    </row>
    <row r="86" spans="1:9" ht="15.75" customHeight="1">
      <c r="A86" s="153"/>
      <c r="B86" s="200"/>
      <c r="C86" s="171"/>
      <c r="D86" s="158"/>
      <c r="E86" s="25" t="s">
        <v>108</v>
      </c>
      <c r="F86" s="25" t="s">
        <v>16</v>
      </c>
      <c r="G86" s="19">
        <v>300</v>
      </c>
      <c r="H86" s="19">
        <v>360</v>
      </c>
      <c r="I86" s="19">
        <v>380</v>
      </c>
    </row>
    <row r="87" spans="1:9" ht="0.75" customHeight="1">
      <c r="A87" s="179" t="s">
        <v>107</v>
      </c>
      <c r="B87" s="181" t="s">
        <v>25</v>
      </c>
      <c r="C87" s="170">
        <f>'Переч мероприят'!E59</f>
        <v>1710</v>
      </c>
      <c r="D87" s="157"/>
      <c r="E87" s="25" t="s">
        <v>108</v>
      </c>
      <c r="F87" s="25" t="s">
        <v>16</v>
      </c>
      <c r="G87" s="19">
        <v>300</v>
      </c>
      <c r="H87" s="19">
        <v>300</v>
      </c>
      <c r="I87" s="19">
        <v>300</v>
      </c>
    </row>
    <row r="88" spans="1:9" ht="36" customHeight="1">
      <c r="A88" s="180"/>
      <c r="B88" s="182"/>
      <c r="C88" s="171"/>
      <c r="D88" s="158"/>
      <c r="E88" s="25" t="s">
        <v>109</v>
      </c>
      <c r="F88" s="25" t="s">
        <v>23</v>
      </c>
      <c r="G88" s="19">
        <v>15</v>
      </c>
      <c r="H88" s="19">
        <v>16</v>
      </c>
      <c r="I88" s="19">
        <v>17</v>
      </c>
    </row>
    <row r="89" spans="1:9" ht="30.75" customHeight="1">
      <c r="A89" s="179" t="s">
        <v>158</v>
      </c>
      <c r="B89" s="185" t="s">
        <v>101</v>
      </c>
      <c r="C89" s="170">
        <f>'Переч мероприят'!E60</f>
        <v>5305.2</v>
      </c>
      <c r="D89" s="157"/>
      <c r="E89" s="25" t="s">
        <v>171</v>
      </c>
      <c r="F89" s="25" t="s">
        <v>16</v>
      </c>
      <c r="G89" s="19">
        <v>5</v>
      </c>
      <c r="H89" s="136">
        <v>6</v>
      </c>
      <c r="I89" s="19">
        <v>5</v>
      </c>
    </row>
    <row r="90" spans="1:9" ht="35.25" customHeight="1">
      <c r="A90" s="180"/>
      <c r="B90" s="186"/>
      <c r="C90" s="171"/>
      <c r="D90" s="158"/>
      <c r="E90" s="25" t="s">
        <v>109</v>
      </c>
      <c r="F90" s="25" t="s">
        <v>23</v>
      </c>
      <c r="G90" s="19">
        <v>12</v>
      </c>
      <c r="H90" s="19">
        <v>16</v>
      </c>
      <c r="I90" s="19">
        <v>17</v>
      </c>
    </row>
    <row r="91" spans="1:9" ht="21" customHeight="1">
      <c r="A91" s="179" t="s">
        <v>159</v>
      </c>
      <c r="B91" s="185" t="s">
        <v>21</v>
      </c>
      <c r="C91" s="170">
        <f>'Переч мероприят'!E61</f>
        <v>410</v>
      </c>
      <c r="D91" s="157"/>
      <c r="E91" s="25" t="s">
        <v>108</v>
      </c>
      <c r="F91" s="25" t="s">
        <v>16</v>
      </c>
      <c r="G91" s="19">
        <v>90</v>
      </c>
      <c r="H91" s="19">
        <v>100</v>
      </c>
      <c r="I91" s="19">
        <v>120</v>
      </c>
    </row>
    <row r="92" spans="1:9" ht="21.75" customHeight="1">
      <c r="A92" s="180"/>
      <c r="B92" s="186"/>
      <c r="C92" s="171"/>
      <c r="D92" s="158"/>
      <c r="E92" s="25" t="s">
        <v>109</v>
      </c>
      <c r="F92" s="25" t="s">
        <v>23</v>
      </c>
      <c r="G92" s="19">
        <v>1</v>
      </c>
      <c r="H92" s="19">
        <v>1</v>
      </c>
      <c r="I92" s="19">
        <v>1</v>
      </c>
    </row>
    <row r="93" spans="1:9" ht="22.5" customHeight="1" hidden="1">
      <c r="A93" s="179"/>
      <c r="B93" s="197"/>
      <c r="C93" s="170"/>
      <c r="D93" s="118"/>
      <c r="E93" s="25"/>
      <c r="F93" s="25"/>
      <c r="G93" s="19"/>
      <c r="H93" s="19"/>
      <c r="I93" s="19"/>
    </row>
    <row r="94" spans="1:9" ht="69.75" customHeight="1" hidden="1">
      <c r="A94" s="180"/>
      <c r="B94" s="198"/>
      <c r="C94" s="171"/>
      <c r="D94" s="118"/>
      <c r="E94" s="25"/>
      <c r="F94" s="25"/>
      <c r="G94" s="19"/>
      <c r="H94" s="19"/>
      <c r="I94" s="19"/>
    </row>
    <row r="95" spans="1:9" ht="0.75" customHeight="1" hidden="1">
      <c r="A95" s="179"/>
      <c r="B95" s="197"/>
      <c r="C95" s="170"/>
      <c r="D95" s="157"/>
      <c r="E95" s="25"/>
      <c r="F95" s="25"/>
      <c r="G95" s="19"/>
      <c r="H95" s="19"/>
      <c r="I95" s="19"/>
    </row>
    <row r="96" spans="1:9" ht="69.75" customHeight="1" hidden="1">
      <c r="A96" s="180"/>
      <c r="B96" s="198"/>
      <c r="C96" s="171"/>
      <c r="D96" s="158"/>
      <c r="E96" s="25"/>
      <c r="F96" s="25"/>
      <c r="G96" s="19"/>
      <c r="H96" s="19"/>
      <c r="I96" s="19"/>
    </row>
    <row r="97" spans="1:9" ht="69.75" customHeight="1" hidden="1">
      <c r="A97" s="179"/>
      <c r="B97" s="197"/>
      <c r="C97" s="170"/>
      <c r="D97" s="157"/>
      <c r="E97" s="25"/>
      <c r="F97" s="25"/>
      <c r="G97" s="19"/>
      <c r="H97" s="19"/>
      <c r="I97" s="19"/>
    </row>
    <row r="98" spans="1:9" ht="69.75" customHeight="1" hidden="1">
      <c r="A98" s="180"/>
      <c r="B98" s="198"/>
      <c r="C98" s="171"/>
      <c r="D98" s="158"/>
      <c r="E98" s="25"/>
      <c r="F98" s="25"/>
      <c r="G98" s="19"/>
      <c r="H98" s="19"/>
      <c r="I98" s="19"/>
    </row>
    <row r="99" spans="1:9" ht="0.75" customHeight="1">
      <c r="A99" s="179"/>
      <c r="B99" s="197"/>
      <c r="C99" s="170"/>
      <c r="D99" s="118"/>
      <c r="E99" s="25"/>
      <c r="F99" s="25"/>
      <c r="G99" s="19"/>
      <c r="H99" s="19"/>
      <c r="I99" s="19"/>
    </row>
    <row r="100" spans="1:9" ht="69.75" customHeight="1" hidden="1">
      <c r="A100" s="180"/>
      <c r="B100" s="198"/>
      <c r="C100" s="171"/>
      <c r="D100" s="118"/>
      <c r="E100" s="25"/>
      <c r="F100" s="25"/>
      <c r="G100" s="19"/>
      <c r="H100" s="19"/>
      <c r="I100" s="19"/>
    </row>
    <row r="101" spans="1:9" ht="21" customHeight="1">
      <c r="A101" s="34"/>
      <c r="B101" s="37" t="s">
        <v>45</v>
      </c>
      <c r="C101" s="112">
        <f>SUM(C80:C92)</f>
        <v>11295.7</v>
      </c>
      <c r="D101" s="25"/>
      <c r="E101" s="39"/>
      <c r="F101" s="25"/>
      <c r="G101" s="25"/>
      <c r="H101" s="25"/>
      <c r="I101" s="25"/>
    </row>
    <row r="102" spans="1:9" ht="31.5" customHeight="1">
      <c r="A102" s="34"/>
      <c r="B102" s="159" t="s">
        <v>188</v>
      </c>
      <c r="C102" s="159"/>
      <c r="D102" s="159"/>
      <c r="E102" s="159"/>
      <c r="F102" s="159"/>
      <c r="G102" s="159"/>
      <c r="H102" s="159"/>
      <c r="I102" s="159"/>
    </row>
    <row r="103" spans="1:9" ht="27" customHeight="1">
      <c r="A103" s="34" t="s">
        <v>46</v>
      </c>
      <c r="B103" s="25" t="str">
        <f>'Переч мероприят'!B68</f>
        <v>Приобретение инвентаря и обеспечение мероприятий по досуговой занятости детей и молодежи реквизитами и расходными материалами</v>
      </c>
      <c r="C103" s="106">
        <v>319</v>
      </c>
      <c r="D103" s="25"/>
      <c r="E103" s="25" t="s">
        <v>114</v>
      </c>
      <c r="F103" s="16" t="s">
        <v>23</v>
      </c>
      <c r="G103" s="25">
        <v>5</v>
      </c>
      <c r="H103" s="25">
        <v>5</v>
      </c>
      <c r="I103" s="25">
        <v>10</v>
      </c>
    </row>
    <row r="104" spans="1:9" ht="70.5" customHeight="1">
      <c r="A104" s="54" t="s">
        <v>48</v>
      </c>
      <c r="B104" s="50" t="str">
        <f>'Переч мероприят'!B69</f>
        <v>Приобретение сувенирной и памятной атрибутики </v>
      </c>
      <c r="C104" s="109">
        <v>641</v>
      </c>
      <c r="D104" s="50"/>
      <c r="E104" s="25" t="s">
        <v>114</v>
      </c>
      <c r="F104" s="25" t="s">
        <v>23</v>
      </c>
      <c r="G104" s="25">
        <v>30</v>
      </c>
      <c r="H104" s="25">
        <v>30</v>
      </c>
      <c r="I104" s="25">
        <v>30</v>
      </c>
    </row>
    <row r="105" spans="1:9" ht="54" customHeight="1">
      <c r="A105" s="54" t="s">
        <v>87</v>
      </c>
      <c r="B105" s="56" t="s">
        <v>181</v>
      </c>
      <c r="C105" s="109">
        <v>1483.8</v>
      </c>
      <c r="D105" s="57"/>
      <c r="E105" s="50" t="s">
        <v>115</v>
      </c>
      <c r="F105" s="50" t="s">
        <v>23</v>
      </c>
      <c r="G105" s="50">
        <v>2</v>
      </c>
      <c r="H105" s="50">
        <v>2</v>
      </c>
      <c r="I105" s="50">
        <v>2</v>
      </c>
    </row>
    <row r="106" spans="1:9" ht="54.75" customHeight="1" hidden="1">
      <c r="A106" s="54"/>
      <c r="B106" s="56"/>
      <c r="C106" s="109"/>
      <c r="D106" s="57"/>
      <c r="E106" s="50"/>
      <c r="F106" s="50"/>
      <c r="G106" s="50"/>
      <c r="H106" s="50"/>
      <c r="I106" s="50"/>
    </row>
    <row r="107" spans="1:9" ht="54.75" customHeight="1" hidden="1">
      <c r="A107" s="54"/>
      <c r="B107" s="56"/>
      <c r="C107" s="109"/>
      <c r="D107" s="57"/>
      <c r="E107" s="50"/>
      <c r="F107" s="50"/>
      <c r="G107" s="50"/>
      <c r="H107" s="50"/>
      <c r="I107" s="50"/>
    </row>
    <row r="108" spans="1:9" ht="0.75" customHeight="1">
      <c r="A108" s="54"/>
      <c r="B108" s="56"/>
      <c r="C108" s="109"/>
      <c r="D108" s="57"/>
      <c r="E108" s="50"/>
      <c r="F108" s="50"/>
      <c r="G108" s="50"/>
      <c r="H108" s="50"/>
      <c r="I108" s="50"/>
    </row>
    <row r="109" spans="1:9" ht="12.75">
      <c r="A109" s="34"/>
      <c r="B109" s="37" t="s">
        <v>189</v>
      </c>
      <c r="C109" s="38">
        <f>SUM(C103:C105)</f>
        <v>2443.8</v>
      </c>
      <c r="D109" s="25"/>
      <c r="E109" s="39"/>
      <c r="F109" s="25"/>
      <c r="G109" s="25"/>
      <c r="H109" s="25"/>
      <c r="I109" s="25"/>
    </row>
    <row r="110" spans="1:9" ht="12.75">
      <c r="A110" s="58"/>
      <c r="B110" s="59" t="s">
        <v>50</v>
      </c>
      <c r="C110" s="60">
        <f>SUM(,C109,C101,C78,C65,C55,C46,)</f>
        <v>34519.399999999994</v>
      </c>
      <c r="D110" s="36"/>
      <c r="E110" s="61"/>
      <c r="F110" s="36"/>
      <c r="G110" s="36"/>
      <c r="H110" s="36"/>
      <c r="I110" s="36"/>
    </row>
    <row r="111" ht="12.75"/>
    <row r="112" spans="1:2" ht="12.75">
      <c r="A112" s="193" t="s">
        <v>51</v>
      </c>
      <c r="B112" s="193"/>
    </row>
    <row r="113" spans="1:7" ht="18.75" customHeight="1">
      <c r="A113" s="68" t="s">
        <v>52</v>
      </c>
      <c r="B113" s="8"/>
      <c r="F113" s="191" t="s">
        <v>53</v>
      </c>
      <c r="G113" s="191"/>
    </row>
    <row r="114" ht="12.75"/>
    <row r="115" ht="12.75"/>
    <row r="116" ht="12.75"/>
    <row r="117" ht="12.75"/>
    <row r="118" ht="12.75"/>
    <row r="119" ht="12.75"/>
    <row r="120" ht="12.75"/>
    <row r="121" spans="1:9" ht="15">
      <c r="A121" s="62"/>
      <c r="D121" s="1"/>
      <c r="E121" s="172"/>
      <c r="F121" s="141"/>
      <c r="G121" s="141"/>
      <c r="H121" s="141"/>
      <c r="I121" s="141"/>
    </row>
    <row r="122" spans="1:9" ht="15">
      <c r="A122" s="62"/>
      <c r="D122" s="1"/>
      <c r="E122" s="141"/>
      <c r="F122" s="141"/>
      <c r="G122" s="141"/>
      <c r="H122" s="141"/>
      <c r="I122" s="141"/>
    </row>
    <row r="123" spans="1:9" ht="15">
      <c r="A123" s="62"/>
      <c r="D123" s="1"/>
      <c r="E123" s="141"/>
      <c r="F123" s="141"/>
      <c r="G123" s="141"/>
      <c r="H123" s="141"/>
      <c r="I123" s="141"/>
    </row>
    <row r="124" spans="1:9" ht="15">
      <c r="A124" s="62"/>
      <c r="D124" s="1"/>
      <c r="E124" s="141"/>
      <c r="F124" s="141"/>
      <c r="G124" s="141"/>
      <c r="H124" s="141"/>
      <c r="I124" s="141"/>
    </row>
    <row r="125" spans="1:9" ht="14.25">
      <c r="A125" s="173"/>
      <c r="B125" s="173"/>
      <c r="C125" s="173"/>
      <c r="D125" s="173"/>
      <c r="E125" s="173"/>
      <c r="F125" s="173"/>
      <c r="G125" s="173"/>
      <c r="H125" s="173"/>
      <c r="I125" s="173"/>
    </row>
    <row r="126" spans="1:9" ht="14.25">
      <c r="A126" s="173"/>
      <c r="B126" s="173"/>
      <c r="C126" s="173"/>
      <c r="D126" s="173"/>
      <c r="E126" s="173"/>
      <c r="F126" s="173"/>
      <c r="G126" s="173"/>
      <c r="H126" s="173"/>
      <c r="I126" s="31"/>
    </row>
    <row r="127" spans="1:9" ht="15.75">
      <c r="A127" s="174"/>
      <c r="B127" s="174"/>
      <c r="C127" s="174"/>
      <c r="D127" s="174"/>
      <c r="E127" s="174"/>
      <c r="F127" s="174"/>
      <c r="G127" s="174"/>
      <c r="H127" s="174"/>
      <c r="I127" s="32"/>
    </row>
    <row r="128" spans="1:9" ht="15.75">
      <c r="A128" s="62"/>
      <c r="B128" s="15"/>
      <c r="C128" s="15"/>
      <c r="D128" s="15"/>
      <c r="E128" s="15"/>
      <c r="F128" s="15"/>
      <c r="G128" s="15"/>
      <c r="H128" s="15"/>
      <c r="I128" s="15"/>
    </row>
    <row r="129" spans="1:9" ht="14.25">
      <c r="A129" s="173"/>
      <c r="B129" s="173"/>
      <c r="C129" s="173"/>
      <c r="D129" s="173"/>
      <c r="E129" s="173"/>
      <c r="F129" s="173"/>
      <c r="G129" s="173"/>
      <c r="H129" s="173"/>
      <c r="I129" s="173"/>
    </row>
    <row r="130" spans="1:9" ht="14.25">
      <c r="A130" s="173"/>
      <c r="B130" s="173"/>
      <c r="C130" s="173"/>
      <c r="D130" s="173"/>
      <c r="E130" s="173"/>
      <c r="F130" s="173"/>
      <c r="G130" s="173"/>
      <c r="H130" s="173"/>
      <c r="I130" s="173"/>
    </row>
    <row r="131" spans="1:9" ht="14.25">
      <c r="A131" s="173"/>
      <c r="B131" s="173"/>
      <c r="C131" s="173"/>
      <c r="D131" s="173"/>
      <c r="E131" s="173"/>
      <c r="F131" s="173"/>
      <c r="G131" s="173"/>
      <c r="H131" s="173"/>
      <c r="I131" s="173"/>
    </row>
    <row r="132" spans="1:9" ht="12.75" customHeight="1">
      <c r="A132" s="173"/>
      <c r="B132" s="173"/>
      <c r="C132" s="173"/>
      <c r="D132" s="173"/>
      <c r="E132" s="173"/>
      <c r="F132" s="173"/>
      <c r="G132" s="173"/>
      <c r="H132" s="173"/>
      <c r="I132" s="173"/>
    </row>
    <row r="133" spans="1:9" ht="12.75" customHeight="1">
      <c r="A133" s="173"/>
      <c r="B133" s="173"/>
      <c r="C133" s="173"/>
      <c r="D133" s="173"/>
      <c r="E133" s="173"/>
      <c r="F133" s="173"/>
      <c r="G133" s="173"/>
      <c r="H133" s="173"/>
      <c r="I133" s="173"/>
    </row>
    <row r="134" spans="1:9" ht="12.75" customHeight="1">
      <c r="A134" s="173"/>
      <c r="B134" s="173"/>
      <c r="C134" s="173"/>
      <c r="D134" s="173"/>
      <c r="E134" s="173"/>
      <c r="F134" s="173"/>
      <c r="G134" s="173"/>
      <c r="H134" s="173"/>
      <c r="I134" s="173"/>
    </row>
    <row r="135" spans="1:9" ht="14.25">
      <c r="A135" s="173"/>
      <c r="B135" s="173"/>
      <c r="C135" s="173"/>
      <c r="D135" s="173"/>
      <c r="E135" s="173"/>
      <c r="F135" s="173"/>
      <c r="G135" s="173"/>
      <c r="H135" s="173"/>
      <c r="I135" s="173"/>
    </row>
    <row r="136" spans="1:9" ht="14.25">
      <c r="A136" s="173"/>
      <c r="B136" s="173"/>
      <c r="C136" s="173"/>
      <c r="D136" s="173"/>
      <c r="E136" s="173"/>
      <c r="F136" s="173"/>
      <c r="G136" s="173"/>
      <c r="H136" s="173"/>
      <c r="I136" s="173"/>
    </row>
    <row r="137" spans="1:18" ht="36" customHeight="1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</row>
    <row r="138" spans="1:18" ht="64.5" customHeight="1">
      <c r="A138" s="173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</row>
    <row r="139" spans="1:18" ht="14.25">
      <c r="A139" s="173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</row>
    <row r="140" spans="1:18" ht="15" customHeight="1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</row>
    <row r="141" spans="1:18" ht="15" customHeight="1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</row>
    <row r="142" spans="1:18" ht="15" customHeight="1">
      <c r="A142" s="173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</row>
    <row r="143" spans="1:18" ht="32.25" customHeight="1">
      <c r="A143" s="173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</row>
    <row r="144" spans="1:18" ht="12.75" customHeight="1">
      <c r="A144" s="173"/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</row>
    <row r="145" spans="1:18" ht="12.75" customHeight="1">
      <c r="A145" s="173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</row>
    <row r="146" spans="1:18" ht="14.25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</row>
    <row r="147" spans="1:18" ht="14.25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</row>
    <row r="148" spans="1:18" ht="14.25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</row>
    <row r="149" spans="3:18" ht="14.25">
      <c r="C149" s="115"/>
      <c r="J149" s="173"/>
      <c r="K149" s="173"/>
      <c r="L149" s="173"/>
      <c r="M149" s="173"/>
      <c r="N149" s="173"/>
      <c r="O149" s="173"/>
      <c r="P149" s="173"/>
      <c r="Q149" s="173"/>
      <c r="R149" s="173"/>
    </row>
    <row r="150" spans="3:18" ht="14.25">
      <c r="C150" s="115"/>
      <c r="J150" s="173"/>
      <c r="K150" s="173"/>
      <c r="L150" s="173"/>
      <c r="M150" s="173"/>
      <c r="N150" s="173"/>
      <c r="O150" s="173"/>
      <c r="P150" s="173"/>
      <c r="Q150" s="173"/>
      <c r="R150" s="173"/>
    </row>
    <row r="151" spans="3:18" ht="14.25">
      <c r="C151" s="115"/>
      <c r="J151" s="173"/>
      <c r="K151" s="173"/>
      <c r="L151" s="173"/>
      <c r="M151" s="173"/>
      <c r="N151" s="173"/>
      <c r="O151" s="173"/>
      <c r="P151" s="173"/>
      <c r="Q151" s="173"/>
      <c r="R151" s="173"/>
    </row>
    <row r="152" spans="3:18" ht="12.75" customHeight="1">
      <c r="C152" s="115"/>
      <c r="J152" s="173"/>
      <c r="K152" s="173"/>
      <c r="L152" s="173"/>
      <c r="M152" s="173"/>
      <c r="N152" s="173"/>
      <c r="O152" s="173"/>
      <c r="P152" s="173"/>
      <c r="Q152" s="173"/>
      <c r="R152" s="173"/>
    </row>
    <row r="153" spans="3:18" ht="14.25">
      <c r="C153" s="115"/>
      <c r="J153" s="173"/>
      <c r="K153" s="173"/>
      <c r="L153" s="173"/>
      <c r="M153" s="173"/>
      <c r="N153" s="173"/>
      <c r="O153" s="173"/>
      <c r="P153" s="173"/>
      <c r="Q153" s="173"/>
      <c r="R153" s="173"/>
    </row>
    <row r="154" spans="3:18" ht="14.25">
      <c r="C154" s="115"/>
      <c r="J154" s="173"/>
      <c r="K154" s="173"/>
      <c r="L154" s="173"/>
      <c r="M154" s="173"/>
      <c r="N154" s="173"/>
      <c r="O154" s="173"/>
      <c r="P154" s="173"/>
      <c r="Q154" s="173"/>
      <c r="R154" s="173"/>
    </row>
    <row r="155" spans="3:18" ht="14.25">
      <c r="C155" s="115"/>
      <c r="J155" s="173"/>
      <c r="K155" s="173"/>
      <c r="L155" s="173"/>
      <c r="M155" s="173"/>
      <c r="N155" s="173"/>
      <c r="O155" s="173"/>
      <c r="P155" s="173"/>
      <c r="Q155" s="173"/>
      <c r="R155" s="173"/>
    </row>
    <row r="156" spans="3:12" ht="12.75">
      <c r="C156" s="115"/>
      <c r="J156" s="69"/>
      <c r="L156" s="115"/>
    </row>
    <row r="157" ht="12.75">
      <c r="C157" s="115"/>
    </row>
    <row r="158" ht="12.75">
      <c r="C158" s="115"/>
    </row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</sheetData>
  <sheetProtection selectLockedCells="1" selectUnlockedCells="1"/>
  <mergeCells count="187">
    <mergeCell ref="J155:R155"/>
    <mergeCell ref="J149:R149"/>
    <mergeCell ref="J150:R150"/>
    <mergeCell ref="J151:R151"/>
    <mergeCell ref="J152:R152"/>
    <mergeCell ref="J153:R153"/>
    <mergeCell ref="J154:R154"/>
    <mergeCell ref="A147:I147"/>
    <mergeCell ref="A148:I148"/>
    <mergeCell ref="J137:R137"/>
    <mergeCell ref="J138:R138"/>
    <mergeCell ref="J139:R139"/>
    <mergeCell ref="J140:R140"/>
    <mergeCell ref="J141:R141"/>
    <mergeCell ref="J142:R142"/>
    <mergeCell ref="J143:R143"/>
    <mergeCell ref="J144:R144"/>
    <mergeCell ref="A141:I141"/>
    <mergeCell ref="A142:I142"/>
    <mergeCell ref="A143:I143"/>
    <mergeCell ref="A144:I144"/>
    <mergeCell ref="A145:I145"/>
    <mergeCell ref="A146:I146"/>
    <mergeCell ref="A135:I135"/>
    <mergeCell ref="A136:I136"/>
    <mergeCell ref="A137:I137"/>
    <mergeCell ref="A138:I138"/>
    <mergeCell ref="A139:I139"/>
    <mergeCell ref="A140:I140"/>
    <mergeCell ref="A129:I129"/>
    <mergeCell ref="A130:I130"/>
    <mergeCell ref="A131:I131"/>
    <mergeCell ref="A132:I132"/>
    <mergeCell ref="A133:I133"/>
    <mergeCell ref="A134:I134"/>
    <mergeCell ref="J145:R145"/>
    <mergeCell ref="J146:R146"/>
    <mergeCell ref="J147:R147"/>
    <mergeCell ref="J148:R148"/>
    <mergeCell ref="C97:C98"/>
    <mergeCell ref="D97:D98"/>
    <mergeCell ref="A93:A94"/>
    <mergeCell ref="A95:A96"/>
    <mergeCell ref="B95:B96"/>
    <mergeCell ref="C95:C96"/>
    <mergeCell ref="E5:I5"/>
    <mergeCell ref="A99:A100"/>
    <mergeCell ref="B99:B100"/>
    <mergeCell ref="C99:C100"/>
    <mergeCell ref="D95:D96"/>
    <mergeCell ref="A97:A98"/>
    <mergeCell ref="B97:B98"/>
    <mergeCell ref="D42:D43"/>
    <mergeCell ref="B44:B45"/>
    <mergeCell ref="A44:A45"/>
    <mergeCell ref="B93:B94"/>
    <mergeCell ref="C93:C94"/>
    <mergeCell ref="C37:C38"/>
    <mergeCell ref="A42:A43"/>
    <mergeCell ref="B42:B43"/>
    <mergeCell ref="C42:C43"/>
    <mergeCell ref="A39:A40"/>
    <mergeCell ref="B39:B40"/>
    <mergeCell ref="A37:A38"/>
    <mergeCell ref="C39:C40"/>
    <mergeCell ref="I31:I32"/>
    <mergeCell ref="A33:A34"/>
    <mergeCell ref="B33:B34"/>
    <mergeCell ref="C33:C34"/>
    <mergeCell ref="A31:A32"/>
    <mergeCell ref="B31:B32"/>
    <mergeCell ref="E31:E32"/>
    <mergeCell ref="G31:G32"/>
    <mergeCell ref="H31:H32"/>
    <mergeCell ref="C85:C86"/>
    <mergeCell ref="B74:B75"/>
    <mergeCell ref="A70:A71"/>
    <mergeCell ref="A85:A86"/>
    <mergeCell ref="B85:B86"/>
    <mergeCell ref="A76:A77"/>
    <mergeCell ref="B76:B77"/>
    <mergeCell ref="B37:B38"/>
    <mergeCell ref="C76:C77"/>
    <mergeCell ref="B35:B36"/>
    <mergeCell ref="A35:A36"/>
    <mergeCell ref="A50:A51"/>
    <mergeCell ref="D67:D68"/>
    <mergeCell ref="D50:D51"/>
    <mergeCell ref="C35:C36"/>
    <mergeCell ref="B48:B49"/>
    <mergeCell ref="C67:C68"/>
    <mergeCell ref="B47:I47"/>
    <mergeCell ref="A48:A49"/>
    <mergeCell ref="F113:G113"/>
    <mergeCell ref="B79:I79"/>
    <mergeCell ref="A82:A83"/>
    <mergeCell ref="B82:B83"/>
    <mergeCell ref="B102:I102"/>
    <mergeCell ref="A112:B112"/>
    <mergeCell ref="A89:A90"/>
    <mergeCell ref="B89:B90"/>
    <mergeCell ref="C89:C90"/>
    <mergeCell ref="E1:I4"/>
    <mergeCell ref="D72:D73"/>
    <mergeCell ref="B66:I66"/>
    <mergeCell ref="D70:D71"/>
    <mergeCell ref="B72:B73"/>
    <mergeCell ref="B70:B71"/>
    <mergeCell ref="C70:C71"/>
    <mergeCell ref="D22:D23"/>
    <mergeCell ref="C48:C49"/>
    <mergeCell ref="F31:F32"/>
    <mergeCell ref="D82:D83"/>
    <mergeCell ref="C60:C61"/>
    <mergeCell ref="D60:D61"/>
    <mergeCell ref="B50:B51"/>
    <mergeCell ref="C50:C51"/>
    <mergeCell ref="B67:B68"/>
    <mergeCell ref="B56:I56"/>
    <mergeCell ref="B57:B58"/>
    <mergeCell ref="C57:C58"/>
    <mergeCell ref="C82:C83"/>
    <mergeCell ref="A22:A23"/>
    <mergeCell ref="B22:B23"/>
    <mergeCell ref="C22:C23"/>
    <mergeCell ref="A27:A28"/>
    <mergeCell ref="B27:B28"/>
    <mergeCell ref="C27:C28"/>
    <mergeCell ref="D24:D25"/>
    <mergeCell ref="C24:C25"/>
    <mergeCell ref="D57:D58"/>
    <mergeCell ref="C31:C32"/>
    <mergeCell ref="D31:D32"/>
    <mergeCell ref="D33:D34"/>
    <mergeCell ref="D48:D49"/>
    <mergeCell ref="C44:C45"/>
    <mergeCell ref="D44:D45"/>
    <mergeCell ref="A6:I6"/>
    <mergeCell ref="F10:F12"/>
    <mergeCell ref="G10:I10"/>
    <mergeCell ref="C11:D13"/>
    <mergeCell ref="F13:F14"/>
    <mergeCell ref="G13:G15"/>
    <mergeCell ref="A8:H8"/>
    <mergeCell ref="H13:H15"/>
    <mergeCell ref="E11:E12"/>
    <mergeCell ref="C10:D10"/>
    <mergeCell ref="A7:H7"/>
    <mergeCell ref="G11:I11"/>
    <mergeCell ref="G12:I12"/>
    <mergeCell ref="A80:A81"/>
    <mergeCell ref="D80:D81"/>
    <mergeCell ref="B80:B81"/>
    <mergeCell ref="C80:C81"/>
    <mergeCell ref="D76:D77"/>
    <mergeCell ref="D35:D36"/>
    <mergeCell ref="C53:C54"/>
    <mergeCell ref="A72:A73"/>
    <mergeCell ref="A60:A61"/>
    <mergeCell ref="B60:B61"/>
    <mergeCell ref="D74:D75"/>
    <mergeCell ref="I13:I15"/>
    <mergeCell ref="A24:A25"/>
    <mergeCell ref="B17:I17"/>
    <mergeCell ref="B24:B25"/>
    <mergeCell ref="D27:D28"/>
    <mergeCell ref="D53:D54"/>
    <mergeCell ref="A57:A58"/>
    <mergeCell ref="A67:A68"/>
    <mergeCell ref="C72:C73"/>
    <mergeCell ref="A53:A54"/>
    <mergeCell ref="D89:D90"/>
    <mergeCell ref="A87:A88"/>
    <mergeCell ref="B87:B88"/>
    <mergeCell ref="C87:C88"/>
    <mergeCell ref="D87:D88"/>
    <mergeCell ref="C74:C75"/>
    <mergeCell ref="E121:I124"/>
    <mergeCell ref="A125:I125"/>
    <mergeCell ref="A126:H126"/>
    <mergeCell ref="A127:H127"/>
    <mergeCell ref="A91:A92"/>
    <mergeCell ref="B91:B92"/>
    <mergeCell ref="C91:C92"/>
    <mergeCell ref="D91:D92"/>
    <mergeCell ref="B53:B54"/>
    <mergeCell ref="D85:D8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7">
      <selection activeCell="A6" sqref="A6"/>
    </sheetView>
  </sheetViews>
  <sheetFormatPr defaultColWidth="9.00390625" defaultRowHeight="12.75"/>
  <cols>
    <col min="1" max="1" width="32.75390625" style="0" customWidth="1"/>
    <col min="2" max="2" width="13.875" style="30" customWidth="1"/>
    <col min="3" max="3" width="13.625" style="0" customWidth="1"/>
    <col min="4" max="4" width="13.75390625" style="0" customWidth="1"/>
    <col min="10" max="10" width="7.25390625" style="0" customWidth="1"/>
  </cols>
  <sheetData>
    <row r="1" spans="1:10" ht="12.75">
      <c r="A1" s="72"/>
      <c r="B1" s="72"/>
      <c r="C1" s="72"/>
      <c r="D1" s="72"/>
      <c r="E1" s="72"/>
      <c r="F1" s="205" t="s">
        <v>141</v>
      </c>
      <c r="G1" s="205"/>
      <c r="H1" s="205"/>
      <c r="I1" s="205"/>
      <c r="J1" s="205"/>
    </row>
    <row r="2" spans="1:10" ht="71.25" customHeight="1">
      <c r="A2" s="72"/>
      <c r="B2" s="72"/>
      <c r="C2" s="72"/>
      <c r="D2" s="72"/>
      <c r="E2" s="72"/>
      <c r="F2" s="205"/>
      <c r="G2" s="205"/>
      <c r="H2" s="205"/>
      <c r="I2" s="205"/>
      <c r="J2" s="205"/>
    </row>
    <row r="3" spans="1:10" ht="15.75">
      <c r="A3" s="206" t="s">
        <v>118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5.75">
      <c r="A4" s="206" t="s">
        <v>119</v>
      </c>
      <c r="B4" s="206"/>
      <c r="C4" s="206"/>
      <c r="D4" s="206"/>
      <c r="E4" s="206"/>
      <c r="F4" s="206"/>
      <c r="G4" s="206"/>
      <c r="H4" s="206"/>
      <c r="I4" s="206"/>
      <c r="J4" s="206"/>
    </row>
    <row r="5" spans="1:10" ht="15.75">
      <c r="A5" s="207" t="s">
        <v>117</v>
      </c>
      <c r="B5" s="207"/>
      <c r="C5" s="207"/>
      <c r="D5" s="207"/>
      <c r="E5" s="207"/>
      <c r="F5" s="207"/>
      <c r="G5" s="207"/>
      <c r="H5" s="207"/>
      <c r="I5" s="207"/>
      <c r="J5" s="207"/>
    </row>
    <row r="6" spans="1:10" ht="12.7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ht="12.75">
      <c r="A7" s="151" t="s">
        <v>120</v>
      </c>
      <c r="B7" s="151" t="s">
        <v>121</v>
      </c>
      <c r="C7" s="151" t="s">
        <v>122</v>
      </c>
      <c r="D7" s="151" t="s">
        <v>123</v>
      </c>
      <c r="E7" s="151" t="s">
        <v>124</v>
      </c>
      <c r="F7" s="151"/>
      <c r="G7" s="151" t="s">
        <v>125</v>
      </c>
      <c r="H7" s="151"/>
      <c r="I7" s="151"/>
      <c r="J7" s="151"/>
    </row>
    <row r="8" spans="1:10" ht="12.75">
      <c r="A8" s="151"/>
      <c r="B8" s="151"/>
      <c r="C8" s="151"/>
      <c r="D8" s="151"/>
      <c r="E8" s="151" t="s">
        <v>126</v>
      </c>
      <c r="F8" s="151" t="s">
        <v>127</v>
      </c>
      <c r="G8" s="151" t="s">
        <v>58</v>
      </c>
      <c r="H8" s="151" t="s">
        <v>128</v>
      </c>
      <c r="I8" s="151"/>
      <c r="J8" s="151"/>
    </row>
    <row r="9" spans="1:10" ht="12.75">
      <c r="A9" s="151"/>
      <c r="B9" s="151"/>
      <c r="C9" s="151"/>
      <c r="D9" s="151"/>
      <c r="E9" s="151"/>
      <c r="F9" s="151"/>
      <c r="G9" s="151"/>
      <c r="H9" s="19" t="s">
        <v>129</v>
      </c>
      <c r="I9" s="19" t="s">
        <v>98</v>
      </c>
      <c r="J9" s="19" t="s">
        <v>130</v>
      </c>
    </row>
    <row r="10" spans="1:10" ht="12.75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10</v>
      </c>
    </row>
    <row r="11" spans="1:10" ht="12.75">
      <c r="A11" s="210" t="s">
        <v>131</v>
      </c>
      <c r="B11" s="211"/>
      <c r="C11" s="211"/>
      <c r="D11" s="211"/>
      <c r="E11" s="211"/>
      <c r="F11" s="211"/>
      <c r="G11" s="211"/>
      <c r="H11" s="211"/>
      <c r="I11" s="211"/>
      <c r="J11" s="212"/>
    </row>
    <row r="12" spans="1:10" ht="90" customHeight="1">
      <c r="A12" s="16" t="s">
        <v>132</v>
      </c>
      <c r="B12" s="74" t="s">
        <v>81</v>
      </c>
      <c r="C12" s="74" t="s">
        <v>133</v>
      </c>
      <c r="D12" s="74" t="s">
        <v>134</v>
      </c>
      <c r="E12" s="16"/>
      <c r="F12" s="75"/>
      <c r="G12" s="75"/>
      <c r="H12" s="75"/>
      <c r="I12" s="75"/>
      <c r="J12" s="75"/>
    </row>
    <row r="13" spans="1:10" ht="152.25" customHeight="1">
      <c r="A13" s="16" t="s">
        <v>135</v>
      </c>
      <c r="B13" s="74" t="s">
        <v>136</v>
      </c>
      <c r="C13" s="74" t="s">
        <v>137</v>
      </c>
      <c r="D13" s="74" t="s">
        <v>134</v>
      </c>
      <c r="E13" s="76"/>
      <c r="F13" s="76"/>
      <c r="G13" s="75"/>
      <c r="H13" s="75"/>
      <c r="I13" s="75"/>
      <c r="J13" s="75"/>
    </row>
    <row r="14" spans="1:10" ht="18" customHeight="1">
      <c r="A14" s="77" t="s">
        <v>138</v>
      </c>
      <c r="B14" s="74"/>
      <c r="C14" s="74"/>
      <c r="D14" s="70"/>
      <c r="E14" s="78">
        <f>E13</f>
        <v>0</v>
      </c>
      <c r="F14" s="78">
        <f>F13+F12</f>
        <v>0</v>
      </c>
      <c r="G14" s="78">
        <f>G13+G12</f>
        <v>0</v>
      </c>
      <c r="H14" s="78">
        <f>H13+H12</f>
        <v>0</v>
      </c>
      <c r="I14" s="78">
        <f>I13+I12</f>
        <v>0</v>
      </c>
      <c r="J14" s="78">
        <f>J13+J12</f>
        <v>0</v>
      </c>
    </row>
    <row r="15" spans="1:10" ht="12.75">
      <c r="A15" s="77" t="s">
        <v>50</v>
      </c>
      <c r="B15" s="79"/>
      <c r="C15" s="79"/>
      <c r="D15" s="77"/>
      <c r="E15" s="80">
        <f aca="true" t="shared" si="0" ref="E15:J15">E13+E12</f>
        <v>0</v>
      </c>
      <c r="F15" s="81">
        <f t="shared" si="0"/>
        <v>0</v>
      </c>
      <c r="G15" s="81">
        <f t="shared" si="0"/>
        <v>0</v>
      </c>
      <c r="H15" s="81">
        <f t="shared" si="0"/>
        <v>0</v>
      </c>
      <c r="I15" s="81">
        <f t="shared" si="0"/>
        <v>0</v>
      </c>
      <c r="J15" s="81">
        <f t="shared" si="0"/>
        <v>0</v>
      </c>
    </row>
    <row r="16" spans="1:10" ht="12.75">
      <c r="A16" s="72"/>
      <c r="B16" s="72"/>
      <c r="C16" s="72"/>
      <c r="D16" s="82"/>
      <c r="E16" s="82"/>
      <c r="F16" s="82"/>
      <c r="G16" s="82"/>
      <c r="H16" s="82"/>
      <c r="I16" s="82"/>
      <c r="J16" s="82"/>
    </row>
    <row r="17" spans="1:10" ht="15.75">
      <c r="A17" s="83" t="s">
        <v>139</v>
      </c>
      <c r="B17"/>
      <c r="I17" s="72"/>
      <c r="J17" s="84"/>
    </row>
    <row r="18" spans="1:10" ht="12.75">
      <c r="A18" s="208" t="s">
        <v>140</v>
      </c>
      <c r="B18" s="209"/>
      <c r="C18" s="209"/>
      <c r="D18" s="209"/>
      <c r="E18" s="209"/>
      <c r="F18" s="209"/>
      <c r="G18" s="209"/>
      <c r="H18" s="209"/>
      <c r="I18" s="209"/>
      <c r="J18" s="84"/>
    </row>
    <row r="19" spans="1:10" ht="12.75">
      <c r="A19" s="209"/>
      <c r="B19" s="209"/>
      <c r="C19" s="209"/>
      <c r="D19" s="209"/>
      <c r="E19" s="209"/>
      <c r="F19" s="209"/>
      <c r="G19" s="209"/>
      <c r="H19" s="209"/>
      <c r="I19" s="209"/>
      <c r="J19" s="71"/>
    </row>
  </sheetData>
  <sheetProtection selectLockedCells="1" selectUnlockedCells="1"/>
  <mergeCells count="16">
    <mergeCell ref="A18:I19"/>
    <mergeCell ref="G7:J7"/>
    <mergeCell ref="E8:E9"/>
    <mergeCell ref="F8:F9"/>
    <mergeCell ref="G8:G9"/>
    <mergeCell ref="H8:J8"/>
    <mergeCell ref="A11:J11"/>
    <mergeCell ref="A7:A9"/>
    <mergeCell ref="B7:B9"/>
    <mergeCell ref="C7:C9"/>
    <mergeCell ref="D7:D9"/>
    <mergeCell ref="E7:F7"/>
    <mergeCell ref="F1:J2"/>
    <mergeCell ref="A3:J3"/>
    <mergeCell ref="A4:J4"/>
    <mergeCell ref="A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AV</cp:lastModifiedBy>
  <cp:lastPrinted>2014-12-15T07:41:03Z</cp:lastPrinted>
  <dcterms:created xsi:type="dcterms:W3CDTF">2013-03-15T11:09:24Z</dcterms:created>
  <dcterms:modified xsi:type="dcterms:W3CDTF">2015-02-02T10:59:49Z</dcterms:modified>
  <cp:category/>
  <cp:version/>
  <cp:contentType/>
  <cp:contentStatus/>
</cp:coreProperties>
</file>